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R08-10 市春季(0502-03CNA)\"/>
    </mc:Choice>
  </mc:AlternateContent>
  <xr:revisionPtr revIDLastSave="0" documentId="13_ncr:1_{6295B3D9-B6B6-4156-8EC0-F8CFF742BD08}" xr6:coauthVersionLast="36" xr6:coauthVersionMax="47" xr10:uidLastSave="{00000000-0000-0000-0000-000000000000}"/>
  <bookViews>
    <workbookView xWindow="0" yWindow="0" windowWidth="17625" windowHeight="7425" xr2:uid="{00000000-000D-0000-FFFF-FFFF00000000}"/>
  </bookViews>
  <sheets>
    <sheet name="記入上の注意" sheetId="11" r:id="rId1"/>
    <sheet name="入力シート" sheetId="10" r:id="rId2"/>
    <sheet name="申込書（印刷して職印をもらう）" sheetId="4" r:id="rId3"/>
    <sheet name="プログラム用（copyして値のみ貼り付け）" sheetId="13" r:id="rId4"/>
  </sheets>
  <definedNames>
    <definedName name="_xlnm.Print_Area" localSheetId="2">'申込書（印刷して職印をもらう）'!$A$1:$J$47</definedName>
  </definedNames>
  <calcPr calcId="191029"/>
</workbook>
</file>

<file path=xl/calcChain.xml><?xml version="1.0" encoding="utf-8"?>
<calcChain xmlns="http://schemas.openxmlformats.org/spreadsheetml/2006/main">
  <c r="H15" i="4" l="1"/>
  <c r="T12" i="10" l="1"/>
  <c r="T11" i="10"/>
  <c r="T10" i="10"/>
  <c r="T9" i="10"/>
  <c r="T8" i="10"/>
  <c r="T7" i="10"/>
  <c r="T6" i="10"/>
  <c r="T5" i="10"/>
  <c r="V12" i="10"/>
  <c r="V11" i="10"/>
  <c r="V10" i="10"/>
  <c r="V9" i="10"/>
  <c r="V8" i="10"/>
  <c r="V7" i="10"/>
  <c r="V6" i="10"/>
  <c r="V5" i="10"/>
  <c r="Q3" i="10"/>
  <c r="Q12" i="10" l="1"/>
  <c r="Q11" i="10"/>
  <c r="Q10" i="10"/>
  <c r="Q9" i="10"/>
  <c r="Q8" i="10"/>
  <c r="Q7" i="10"/>
  <c r="Q6" i="10"/>
  <c r="Q5" i="10"/>
  <c r="Q4" i="10"/>
  <c r="F33" i="10" l="1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P19" i="10"/>
  <c r="L14" i="10"/>
  <c r="K14" i="10"/>
  <c r="F14" i="10"/>
  <c r="I6" i="10"/>
  <c r="S2" i="10" l="1"/>
  <c r="V20" i="10"/>
  <c r="U19" i="10"/>
  <c r="S20" i="10"/>
  <c r="I3" i="13" l="1"/>
  <c r="B3" i="13"/>
  <c r="C9" i="13" s="1"/>
  <c r="H25" i="4"/>
  <c r="H23" i="4"/>
  <c r="H21" i="4"/>
  <c r="H19" i="4"/>
  <c r="H17" i="4"/>
  <c r="F25" i="4"/>
  <c r="F23" i="4"/>
  <c r="F21" i="4"/>
  <c r="F19" i="4"/>
  <c r="F17" i="4"/>
  <c r="H27" i="4"/>
  <c r="F27" i="4"/>
  <c r="H29" i="4"/>
  <c r="F29" i="4"/>
  <c r="H31" i="4"/>
  <c r="F31" i="4"/>
  <c r="H33" i="4"/>
  <c r="F33" i="4"/>
  <c r="F15" i="4"/>
  <c r="J15" i="13" l="1"/>
  <c r="J13" i="13"/>
  <c r="J11" i="13"/>
  <c r="J9" i="13"/>
  <c r="J16" i="13"/>
  <c r="J14" i="13"/>
  <c r="J12" i="13"/>
  <c r="M12" i="13" s="1"/>
  <c r="J10" i="13"/>
  <c r="J8" i="13"/>
  <c r="C17" i="13"/>
  <c r="F9" i="13"/>
  <c r="F17" i="13"/>
  <c r="C16" i="13"/>
  <c r="F16" i="13" s="1"/>
  <c r="C14" i="13"/>
  <c r="F14" i="13" s="1"/>
  <c r="B2" i="4"/>
  <c r="B42" i="4"/>
  <c r="D45" i="4"/>
  <c r="D2" i="4" l="1"/>
  <c r="H2" i="4" l="1"/>
  <c r="I6" i="13" l="1"/>
  <c r="O19" i="10"/>
  <c r="C8" i="4" s="1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C25" i="13"/>
  <c r="D25" i="13" s="1"/>
  <c r="B6" i="13"/>
  <c r="G45" i="4"/>
  <c r="B40" i="4"/>
  <c r="U20" i="10"/>
  <c r="C17" i="4" s="1"/>
  <c r="U21" i="10"/>
  <c r="C19" i="4" s="1"/>
  <c r="U22" i="10"/>
  <c r="C21" i="4" s="1"/>
  <c r="U23" i="10"/>
  <c r="C23" i="4" s="1"/>
  <c r="U24" i="10"/>
  <c r="C25" i="4" s="1"/>
  <c r="U25" i="10"/>
  <c r="C27" i="4" s="1"/>
  <c r="U26" i="10"/>
  <c r="C29" i="4" s="1"/>
  <c r="U27" i="10"/>
  <c r="C31" i="4" s="1"/>
  <c r="U28" i="10"/>
  <c r="C33" i="4" s="1"/>
  <c r="C15" i="4"/>
  <c r="V19" i="10"/>
  <c r="E16" i="4" s="1"/>
  <c r="E18" i="4"/>
  <c r="V21" i="10"/>
  <c r="E20" i="4" s="1"/>
  <c r="V22" i="10"/>
  <c r="E22" i="4" s="1"/>
  <c r="V23" i="10"/>
  <c r="E24" i="4" s="1"/>
  <c r="V24" i="10"/>
  <c r="E26" i="4" s="1"/>
  <c r="V25" i="10"/>
  <c r="E28" i="4" s="1"/>
  <c r="V26" i="10"/>
  <c r="E30" i="4" s="1"/>
  <c r="V27" i="10"/>
  <c r="E32" i="4" s="1"/>
  <c r="V28" i="10"/>
  <c r="E34" i="4" s="1"/>
  <c r="S19" i="10"/>
  <c r="C16" i="4" s="1"/>
  <c r="P20" i="10"/>
  <c r="E9" i="4" s="1"/>
  <c r="P21" i="10"/>
  <c r="E10" i="4" s="1"/>
  <c r="P22" i="10"/>
  <c r="E11" i="4" s="1"/>
  <c r="P23" i="10"/>
  <c r="E12" i="4" s="1"/>
  <c r="P24" i="10"/>
  <c r="I8" i="4" s="1"/>
  <c r="P25" i="10"/>
  <c r="I9" i="4" s="1"/>
  <c r="P26" i="10"/>
  <c r="I10" i="4" s="1"/>
  <c r="P27" i="10"/>
  <c r="I11" i="4" s="1"/>
  <c r="P28" i="10"/>
  <c r="I12" i="4" s="1"/>
  <c r="E8" i="4"/>
  <c r="H6" i="4"/>
  <c r="D6" i="4"/>
  <c r="D3" i="4"/>
  <c r="B1" i="4"/>
  <c r="H3" i="4"/>
  <c r="C18" i="4"/>
  <c r="S21" i="10"/>
  <c r="C20" i="4" s="1"/>
  <c r="S22" i="10"/>
  <c r="C22" i="4" s="1"/>
  <c r="S23" i="10"/>
  <c r="C24" i="4" s="1"/>
  <c r="S24" i="10"/>
  <c r="C26" i="4" s="1"/>
  <c r="S25" i="10"/>
  <c r="C28" i="4" s="1"/>
  <c r="S26" i="10"/>
  <c r="C30" i="4" s="1"/>
  <c r="S27" i="10"/>
  <c r="C32" i="4" s="1"/>
  <c r="S28" i="10"/>
  <c r="C34" i="4" s="1"/>
  <c r="O20" i="10"/>
  <c r="C9" i="4" s="1"/>
  <c r="O21" i="10"/>
  <c r="C10" i="4" s="1"/>
  <c r="O22" i="10"/>
  <c r="C11" i="4" s="1"/>
  <c r="O23" i="10"/>
  <c r="C12" i="4" s="1"/>
  <c r="O24" i="10"/>
  <c r="G8" i="4" s="1"/>
  <c r="O25" i="10"/>
  <c r="G9" i="4" s="1"/>
  <c r="O26" i="10"/>
  <c r="G10" i="4" s="1"/>
  <c r="O27" i="10"/>
  <c r="G11" i="4" s="1"/>
  <c r="O28" i="10"/>
  <c r="G12" i="4" s="1"/>
  <c r="J37" i="13" l="1"/>
  <c r="J35" i="13"/>
  <c r="J33" i="13"/>
  <c r="J31" i="13"/>
  <c r="J29" i="13"/>
  <c r="J27" i="13"/>
  <c r="J25" i="13"/>
  <c r="J23" i="13"/>
  <c r="J21" i="13"/>
  <c r="J38" i="13"/>
  <c r="J36" i="13"/>
  <c r="J34" i="13"/>
  <c r="J32" i="13"/>
  <c r="J30" i="13"/>
  <c r="J28" i="13"/>
  <c r="J26" i="13"/>
  <c r="J24" i="13"/>
  <c r="J22" i="13"/>
  <c r="J20" i="13"/>
  <c r="M8" i="13"/>
  <c r="M9" i="13"/>
  <c r="M16" i="13"/>
  <c r="M14" i="13"/>
  <c r="M10" i="13"/>
  <c r="J7" i="13"/>
  <c r="M15" i="13"/>
  <c r="M13" i="13"/>
  <c r="M11" i="13"/>
  <c r="C20" i="13"/>
  <c r="D20" i="13" s="1"/>
  <c r="C8" i="13"/>
  <c r="C7" i="13"/>
  <c r="C10" i="13"/>
  <c r="F10" i="13" s="1"/>
  <c r="C21" i="13"/>
  <c r="D21" i="13" s="1"/>
  <c r="C36" i="13"/>
  <c r="F36" i="13" s="1"/>
  <c r="C29" i="13"/>
  <c r="D29" i="13" s="1"/>
  <c r="C32" i="13"/>
  <c r="F32" i="13" s="1"/>
  <c r="C28" i="13"/>
  <c r="C31" i="13"/>
  <c r="F25" i="13"/>
  <c r="C27" i="13"/>
  <c r="C23" i="13"/>
  <c r="C38" i="13"/>
  <c r="C34" i="13"/>
  <c r="C30" i="13"/>
  <c r="E25" i="13"/>
  <c r="C12" i="13"/>
  <c r="F12" i="13" s="1"/>
  <c r="C24" i="13"/>
  <c r="C39" i="13"/>
  <c r="C35" i="13"/>
  <c r="C15" i="13"/>
  <c r="F15" i="13" s="1"/>
  <c r="C13" i="13"/>
  <c r="F13" i="13" s="1"/>
  <c r="C11" i="13"/>
  <c r="F11" i="13" s="1"/>
  <c r="C26" i="13"/>
  <c r="C22" i="13"/>
  <c r="E22" i="13" s="1"/>
  <c r="C37" i="13"/>
  <c r="C33" i="13"/>
  <c r="F8" i="13"/>
  <c r="E8" i="13"/>
  <c r="M22" i="13" l="1"/>
  <c r="K22" i="13"/>
  <c r="L22" i="13"/>
  <c r="M26" i="13"/>
  <c r="K26" i="13"/>
  <c r="L26" i="13"/>
  <c r="M30" i="13"/>
  <c r="K30" i="13"/>
  <c r="L30" i="13"/>
  <c r="M34" i="13"/>
  <c r="K34" i="13"/>
  <c r="L34" i="13"/>
  <c r="M38" i="13"/>
  <c r="K38" i="13"/>
  <c r="L38" i="13"/>
  <c r="L23" i="13"/>
  <c r="M23" i="13"/>
  <c r="K23" i="13"/>
  <c r="L27" i="13"/>
  <c r="M27" i="13"/>
  <c r="K27" i="13"/>
  <c r="L31" i="13"/>
  <c r="M31" i="13"/>
  <c r="K31" i="13"/>
  <c r="L35" i="13"/>
  <c r="M35" i="13"/>
  <c r="K35" i="13"/>
  <c r="M20" i="13"/>
  <c r="K20" i="13"/>
  <c r="L20" i="13"/>
  <c r="M24" i="13"/>
  <c r="K24" i="13"/>
  <c r="L24" i="13"/>
  <c r="M28" i="13"/>
  <c r="K28" i="13"/>
  <c r="L28" i="13"/>
  <c r="M32" i="13"/>
  <c r="K32" i="13"/>
  <c r="L32" i="13"/>
  <c r="M36" i="13"/>
  <c r="K36" i="13"/>
  <c r="L36" i="13"/>
  <c r="L21" i="13"/>
  <c r="M21" i="13"/>
  <c r="K21" i="13"/>
  <c r="L25" i="13"/>
  <c r="M25" i="13"/>
  <c r="K25" i="13"/>
  <c r="L29" i="13"/>
  <c r="M29" i="13"/>
  <c r="K29" i="13"/>
  <c r="L33" i="13"/>
  <c r="M33" i="13"/>
  <c r="K33" i="13"/>
  <c r="L37" i="13"/>
  <c r="M37" i="13"/>
  <c r="K37" i="13"/>
  <c r="E20" i="13"/>
  <c r="E36" i="13"/>
  <c r="F20" i="13"/>
  <c r="F29" i="13"/>
  <c r="E29" i="13"/>
  <c r="D36" i="13"/>
  <c r="E32" i="13"/>
  <c r="E21" i="13"/>
  <c r="F21" i="13"/>
  <c r="D32" i="13"/>
  <c r="F35" i="13"/>
  <c r="E35" i="13"/>
  <c r="D35" i="13"/>
  <c r="F38" i="13"/>
  <c r="D38" i="13"/>
  <c r="E38" i="13"/>
  <c r="D33" i="13"/>
  <c r="F33" i="13"/>
  <c r="E33" i="13"/>
  <c r="F23" i="13"/>
  <c r="E23" i="13"/>
  <c r="D23" i="13"/>
  <c r="F31" i="13"/>
  <c r="E31" i="13"/>
  <c r="D31" i="13"/>
  <c r="F26" i="13"/>
  <c r="D26" i="13"/>
  <c r="E26" i="13"/>
  <c r="F24" i="13"/>
  <c r="D24" i="13"/>
  <c r="E24" i="13"/>
  <c r="F30" i="13"/>
  <c r="D30" i="13"/>
  <c r="E30" i="13"/>
  <c r="D27" i="13"/>
  <c r="F27" i="13"/>
  <c r="E27" i="13"/>
  <c r="F28" i="13"/>
  <c r="E28" i="13"/>
  <c r="D28" i="13"/>
  <c r="D37" i="13"/>
  <c r="F37" i="13"/>
  <c r="E37" i="13"/>
  <c r="F22" i="13"/>
  <c r="D22" i="13"/>
  <c r="F34" i="13"/>
  <c r="E34" i="13"/>
  <c r="D34" i="13"/>
  <c r="E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syanh</author>
    <author>佐藤　遥香</author>
  </authors>
  <commentList>
    <comment ref="O2" authorId="0" shapeId="0" xr:uid="{596BC205-FC88-4571-9139-6EE0DD0CEC25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O3" authorId="1" shapeId="0" xr:uid="{14A51F17-C23F-4B11-99D6-7F36D91A2949}">
      <text>
        <r>
          <rPr>
            <b/>
            <sz val="9"/>
            <color indexed="81"/>
            <rFont val="MS P ゴシック"/>
            <family val="3"/>
            <charset val="128"/>
          </rPr>
          <t>団体コーチは
自動的に
個人コーチを
兼ねます</t>
        </r>
      </text>
    </comment>
    <comment ref="D5" authorId="0" shapeId="0" xr:uid="{425F5A72-5C7D-46CC-A740-F00CD659ED06}">
      <text>
        <r>
          <rPr>
            <b/>
            <sz val="9"/>
            <color indexed="81"/>
            <rFont val="MS P ゴシック"/>
            <family val="3"/>
            <charset val="128"/>
          </rPr>
          <t>選択ができます</t>
        </r>
      </text>
    </comment>
    <comment ref="D8" authorId="0" shapeId="0" xr:uid="{61D82B68-65BD-494E-8E5A-75045D6E28AF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C14" authorId="0" shapeId="0" xr:uid="{92645FF5-0F45-44CF-A817-808ECA1BDC18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E14" authorId="0" shapeId="0" xr:uid="{7B247E6A-AC77-4418-B30D-E9FC6863D869}">
      <text>
        <r>
          <rPr>
            <b/>
            <sz val="9"/>
            <color indexed="81"/>
            <rFont val="MS P ゴシック"/>
            <family val="3"/>
            <charset val="128"/>
          </rPr>
          <t>数字のみ</t>
        </r>
      </text>
    </comment>
  </commentList>
</comments>
</file>

<file path=xl/sharedStrings.xml><?xml version="1.0" encoding="utf-8"?>
<sst xmlns="http://schemas.openxmlformats.org/spreadsheetml/2006/main" count="82" uniqueCount="60">
  <si>
    <t xml:space="preserve"> NO </t>
  </si>
  <si>
    <t xml:space="preserve">  選  手  氏  名    </t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</si>
  <si>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</si>
  <si>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</si>
  <si>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監督氏名</t>
    <phoneticPr fontId="1"/>
  </si>
  <si>
    <t>団  体  戦  選  手  名  簿</t>
    <phoneticPr fontId="1"/>
  </si>
  <si>
    <t>１</t>
    <phoneticPr fontId="1"/>
  </si>
  <si>
    <t>６</t>
    <phoneticPr fontId="1"/>
  </si>
  <si>
    <t>２</t>
    <phoneticPr fontId="1"/>
  </si>
  <si>
    <t>７</t>
    <phoneticPr fontId="1"/>
  </si>
  <si>
    <t>３</t>
    <phoneticPr fontId="1"/>
  </si>
  <si>
    <t>８</t>
    <phoneticPr fontId="1"/>
  </si>
  <si>
    <t>４</t>
    <phoneticPr fontId="1"/>
  </si>
  <si>
    <t>９</t>
    <phoneticPr fontId="1"/>
  </si>
  <si>
    <t>５</t>
    <phoneticPr fontId="1"/>
  </si>
  <si>
    <t>10</t>
    <phoneticPr fontId="1"/>
  </si>
  <si>
    <t>個  人  戦　選　手　名　簿</t>
    <phoneticPr fontId="1"/>
  </si>
  <si>
    <t>枠ＮＯ</t>
    <phoneticPr fontId="1"/>
  </si>
  <si>
    <t>ふりがな</t>
    <phoneticPr fontId="1"/>
  </si>
  <si>
    <t>１０</t>
    <phoneticPr fontId="1"/>
  </si>
  <si>
    <t>※団体欄の一番はじめにキャプテンを記入すること。書けない場合は個人戦の番号に丸を付けること。</t>
    <rPh sb="1" eb="3">
      <t>ダンタイ</t>
    </rPh>
    <rPh sb="3" eb="4">
      <t>ラン</t>
    </rPh>
    <rPh sb="5" eb="7">
      <t>イチバン</t>
    </rPh>
    <rPh sb="17" eb="19">
      <t>キニュウ</t>
    </rPh>
    <rPh sb="24" eb="25">
      <t>カ</t>
    </rPh>
    <rPh sb="28" eb="30">
      <t>バアイ</t>
    </rPh>
    <rPh sb="31" eb="34">
      <t>コジンセン</t>
    </rPh>
    <rPh sb="35" eb="37">
      <t>バンゴウ</t>
    </rPh>
    <rPh sb="38" eb="39">
      <t>マル</t>
    </rPh>
    <rPh sb="40" eb="41">
      <t>ツ</t>
    </rPh>
    <phoneticPr fontId="1"/>
  </si>
  <si>
    <t>※枠ＮＯには何も記入しないこと。</t>
    <rPh sb="8" eb="10">
      <t>キニュウ</t>
    </rPh>
    <phoneticPr fontId="1"/>
  </si>
  <si>
    <t>公印</t>
    <rPh sb="0" eb="2">
      <t>コウイン</t>
    </rPh>
    <phoneticPr fontId="1"/>
  </si>
  <si>
    <t>団体コーチ氏名</t>
    <rPh sb="0" eb="2">
      <t>ダンタイ</t>
    </rPh>
    <rPh sb="5" eb="7">
      <t>シメイ</t>
    </rPh>
    <phoneticPr fontId="1"/>
  </si>
  <si>
    <t>個人コ ー チ 氏 名</t>
    <rPh sb="0" eb="2">
      <t>コジン</t>
    </rPh>
    <rPh sb="8" eb="9">
      <t>シ</t>
    </rPh>
    <rPh sb="10" eb="11">
      <t>メイ</t>
    </rPh>
    <phoneticPr fontId="1"/>
  </si>
  <si>
    <t>※個人戦は強い順に記入すること。　　※団体コーチは自動的に個人コーチとなります。</t>
    <rPh sb="25" eb="28">
      <t>ジドウテキ</t>
    </rPh>
    <rPh sb="29" eb="31">
      <t>コジン</t>
    </rPh>
    <phoneticPr fontId="1"/>
  </si>
  <si>
    <t>秋田市中学校体育連盟会長　様</t>
    <phoneticPr fontId="1"/>
  </si>
  <si>
    <t>大会名</t>
    <rPh sb="0" eb="3">
      <t>タイカイメイ</t>
    </rPh>
    <phoneticPr fontId="1"/>
  </si>
  <si>
    <t>性別</t>
    <rPh sb="0" eb="2">
      <t>セイベツ</t>
    </rPh>
    <phoneticPr fontId="1"/>
  </si>
  <si>
    <t>提出日</t>
    <rPh sb="0" eb="3">
      <t>テイシュツビ</t>
    </rPh>
    <phoneticPr fontId="1"/>
  </si>
  <si>
    <t>氏名</t>
    <rPh sb="0" eb="2">
      <t>シメイ</t>
    </rPh>
    <phoneticPr fontId="1"/>
  </si>
  <si>
    <t>監督氏名</t>
    <rPh sb="0" eb="4">
      <t>カントクシメイ</t>
    </rPh>
    <phoneticPr fontId="1"/>
  </si>
  <si>
    <t>団体コーチ氏名</t>
    <rPh sb="0" eb="2">
      <t>ダンタイ</t>
    </rPh>
    <rPh sb="5" eb="7">
      <t>シメイ</t>
    </rPh>
    <phoneticPr fontId="1"/>
  </si>
  <si>
    <t>個人コーチ氏名</t>
    <rPh sb="0" eb="2">
      <t>コジン</t>
    </rPh>
    <rPh sb="5" eb="7">
      <t>シメイ</t>
    </rPh>
    <phoneticPr fontId="1"/>
  </si>
  <si>
    <t>【個人出場メンバー】</t>
    <rPh sb="1" eb="3">
      <t>コジン</t>
    </rPh>
    <rPh sb="3" eb="5">
      <t>シュツジョウ</t>
    </rPh>
    <phoneticPr fontId="1"/>
  </si>
  <si>
    <t>（例）「平手友梨奈」「鈴木　美愉」「原田　　葵」「五十嵐冬優花」</t>
    <rPh sb="1" eb="2">
      <t>レイ</t>
    </rPh>
    <rPh sb="4" eb="6">
      <t>ヒラテ</t>
    </rPh>
    <rPh sb="6" eb="9">
      <t>ユリナ</t>
    </rPh>
    <rPh sb="11" eb="13">
      <t>スズキ</t>
    </rPh>
    <rPh sb="14" eb="15">
      <t>ビ</t>
    </rPh>
    <rPh sb="15" eb="16">
      <t>ユ</t>
    </rPh>
    <rPh sb="18" eb="20">
      <t>ハラダ</t>
    </rPh>
    <rPh sb="22" eb="23">
      <t>アオイ</t>
    </rPh>
    <rPh sb="25" eb="28">
      <t>イガラシ</t>
    </rPh>
    <rPh sb="28" eb="29">
      <t>フユ</t>
    </rPh>
    <rPh sb="29" eb="30">
      <t>ヤサ</t>
    </rPh>
    <rPh sb="30" eb="31">
      <t>ハナ</t>
    </rPh>
    <phoneticPr fontId="1"/>
  </si>
  <si>
    <t>・氏名は５文字が基本です。６文字以上はそのままで構いません。</t>
    <rPh sb="1" eb="3">
      <t>シメイ</t>
    </rPh>
    <rPh sb="5" eb="7">
      <t>モジ</t>
    </rPh>
    <rPh sb="8" eb="10">
      <t>キホン</t>
    </rPh>
    <rPh sb="14" eb="16">
      <t>モジ</t>
    </rPh>
    <rPh sb="16" eb="18">
      <t>イジョウ</t>
    </rPh>
    <rPh sb="24" eb="25">
      <t>カマ</t>
    </rPh>
    <phoneticPr fontId="1"/>
  </si>
  <si>
    <t>・</t>
    <phoneticPr fontId="1"/>
  </si>
  <si>
    <t>このセルは選択肢があるので、選んでください。</t>
    <rPh sb="5" eb="8">
      <t>センタクシ</t>
    </rPh>
    <rPh sb="14" eb="15">
      <t>エラ</t>
    </rPh>
    <phoneticPr fontId="1"/>
  </si>
  <si>
    <t>このセルには入力をしてください。</t>
    <rPh sb="6" eb="8">
      <t>ニュウリョク</t>
    </rPh>
    <phoneticPr fontId="1"/>
  </si>
  <si>
    <t>・プログラムに載せるのは、団体もしくは個人に出場する選手です。</t>
    <rPh sb="7" eb="8">
      <t>ノ</t>
    </rPh>
    <rPh sb="13" eb="15">
      <t>ダンタイ</t>
    </rPh>
    <rPh sb="19" eb="21">
      <t>コジン</t>
    </rPh>
    <rPh sb="22" eb="24">
      <t>シュツジョウ</t>
    </rPh>
    <rPh sb="26" eb="28">
      <t>センシュ</t>
    </rPh>
    <phoneticPr fontId="1"/>
  </si>
  <si>
    <t>　部員全員ではないので、注意！</t>
    <rPh sb="1" eb="3">
      <t>ブイン</t>
    </rPh>
    <rPh sb="3" eb="5">
      <t>ゼンイン</t>
    </rPh>
    <rPh sb="12" eb="14">
      <t>チュウイ</t>
    </rPh>
    <phoneticPr fontId="1"/>
  </si>
  <si>
    <t>↓役職を選択してください</t>
    <rPh sb="1" eb="3">
      <t>ヤクショク</t>
    </rPh>
    <rPh sb="4" eb="6">
      <t>センタク</t>
    </rPh>
    <phoneticPr fontId="1"/>
  </si>
  <si>
    <t>団</t>
    <rPh sb="0" eb="1">
      <t>ダン</t>
    </rPh>
    <phoneticPr fontId="9"/>
  </si>
  <si>
    <t>個</t>
    <rPh sb="0" eb="1">
      <t>コ</t>
    </rPh>
    <phoneticPr fontId="9"/>
  </si>
  <si>
    <t>監</t>
    <rPh sb="0" eb="1">
      <t>カン</t>
    </rPh>
    <phoneticPr fontId="1"/>
  </si>
  <si>
    <t>コ</t>
    <phoneticPr fontId="1"/>
  </si>
  <si>
    <t>※団体コーチがいない場合</t>
    <rPh sb="1" eb="3">
      <t>ダンタイ</t>
    </rPh>
    <rPh sb="10" eb="12">
      <t>バアイ</t>
    </rPh>
    <phoneticPr fontId="1"/>
  </si>
  <si>
    <t>主</t>
    <rPh sb="0" eb="1">
      <t>シュ</t>
    </rPh>
    <phoneticPr fontId="1"/>
  </si>
  <si>
    <t>選</t>
    <rPh sb="0" eb="1">
      <t>セン</t>
    </rPh>
    <phoneticPr fontId="1"/>
  </si>
  <si>
    <t>クラブ
チーム名</t>
    <rPh sb="7" eb="8">
      <t>メイ</t>
    </rPh>
    <phoneticPr fontId="1"/>
  </si>
  <si>
    <t>校長または代表責任者氏名</t>
    <rPh sb="0" eb="2">
      <t>コウチョウ</t>
    </rPh>
    <rPh sb="5" eb="7">
      <t>ダイヒョウ</t>
    </rPh>
    <rPh sb="7" eb="10">
      <t>セキニンシャ</t>
    </rPh>
    <rPh sb="10" eb="12">
      <t>シメイ</t>
    </rPh>
    <phoneticPr fontId="1"/>
  </si>
  <si>
    <t>※強い順に！</t>
    <rPh sb="1" eb="2">
      <t>ツヨ</t>
    </rPh>
    <rPh sb="3" eb="4">
      <t>ジュン</t>
    </rPh>
    <phoneticPr fontId="1"/>
  </si>
  <si>
    <t>※団体コーチがいる場合</t>
    <rPh sb="1" eb="3">
      <t>ダンタイ</t>
    </rPh>
    <rPh sb="9" eb="11">
      <t>バアイ</t>
    </rPh>
    <phoneticPr fontId="1"/>
  </si>
  <si>
    <t>【団体もしくは個人に出場する選手名簿】</t>
    <rPh sb="1" eb="3">
      <t>ダンタイ</t>
    </rPh>
    <rPh sb="7" eb="9">
      <t>コジン</t>
    </rPh>
    <rPh sb="10" eb="12">
      <t>シュツジョウ</t>
    </rPh>
    <rPh sb="14" eb="16">
      <t>センシュ</t>
    </rPh>
    <rPh sb="16" eb="18">
      <t>メイボ</t>
    </rPh>
    <phoneticPr fontId="1"/>
  </si>
  <si>
    <r>
      <t>【団体出場メンバー】</t>
    </r>
    <r>
      <rPr>
        <sz val="8"/>
        <rFont val="ＭＳ 明朝"/>
        <family val="1"/>
        <charset val="128"/>
      </rPr>
      <t>※順序は問いません</t>
    </r>
    <rPh sb="1" eb="3">
      <t>ダンタイ</t>
    </rPh>
    <rPh sb="3" eb="5">
      <t>シュツジョウ</t>
    </rPh>
    <phoneticPr fontId="1"/>
  </si>
  <si>
    <r>
      <t>　…　</t>
    </r>
    <r>
      <rPr>
        <b/>
        <sz val="9"/>
        <color rgb="FFFF0000"/>
        <rFont val="ＭＳ 明朝"/>
        <family val="1"/>
        <charset val="128"/>
      </rPr>
      <t>プログラム</t>
    </r>
    <r>
      <rPr>
        <sz val="9"/>
        <rFont val="ＭＳ 明朝"/>
        <family val="1"/>
        <charset val="128"/>
      </rPr>
      <t>冊子の</t>
    </r>
    <r>
      <rPr>
        <b/>
        <sz val="9"/>
        <color rgb="FFFF0000"/>
        <rFont val="ＭＳ 明朝"/>
        <family val="1"/>
        <charset val="128"/>
      </rPr>
      <t>掲載順序</t>
    </r>
    <r>
      <rPr>
        <sz val="9"/>
        <rFont val="ＭＳ 明朝"/>
        <family val="1"/>
        <charset val="128"/>
      </rPr>
      <t>にしてください。</t>
    </r>
    <phoneticPr fontId="1"/>
  </si>
  <si>
    <t>令和８年</t>
    <rPh sb="0" eb="2">
      <t>レイワ</t>
    </rPh>
    <rPh sb="3" eb="4">
      <t>ネン</t>
    </rPh>
    <phoneticPr fontId="1"/>
  </si>
  <si>
    <t>４月</t>
  </si>
  <si>
    <t>令和８年度 秋田市中学校春季卓球大会</t>
    <rPh sb="0" eb="2">
      <t>レイワ</t>
    </rPh>
    <rPh sb="3" eb="5">
      <t>ネンド</t>
    </rPh>
    <rPh sb="6" eb="9">
      <t>アキタシ</t>
    </rPh>
    <rPh sb="9" eb="12">
      <t>チュウガッコウ</t>
    </rPh>
    <rPh sb="12" eb="13">
      <t>ハル</t>
    </rPh>
    <rPh sb="14" eb="18">
      <t>タッキュウタイカイ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</si>
</sst>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.45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.45"/>
      <name val="ＭＳ ゴシック"/>
      <family val="3"/>
      <charset val="128"/>
    </font>
    <font>
      <sz val="12"/>
      <name val="ＭＳ 明朝"/>
      <family val="1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45"/>
      <color rgb="FF00B050"/>
      <name val="HGS創英角ﾎﾟｯﾌﾟ体"/>
      <family val="3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45"/>
      <color theme="0"/>
      <name val="ＭＳ 明朝"/>
      <family val="1"/>
      <charset val="128"/>
    </font>
    <font>
      <sz val="1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tted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/>
      <right style="dotted">
        <color indexed="64"/>
      </right>
      <top style="thin">
        <color indexed="8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tted">
        <color indexed="64"/>
      </right>
      <top style="thin">
        <color indexed="8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8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4" fillId="0" borderId="11" xfId="0" applyFont="1" applyBorder="1"/>
    <xf numFmtId="0" fontId="4" fillId="0" borderId="0" xfId="0" applyFont="1"/>
    <xf numFmtId="0" fontId="4" fillId="0" borderId="12" xfId="0" applyFont="1" applyBorder="1"/>
    <xf numFmtId="0" fontId="3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1" fillId="0" borderId="0" xfId="0" applyFont="1" applyAlignment="1">
      <alignment wrapText="1" shrinkToFit="1"/>
    </xf>
    <xf numFmtId="0" fontId="2" fillId="0" borderId="0" xfId="0" applyFont="1" applyAlignment="1">
      <alignment wrapText="1"/>
    </xf>
    <xf numFmtId="0" fontId="0" fillId="0" borderId="30" xfId="0" quotePrefix="1" applyBorder="1" applyAlignment="1">
      <alignment horizontal="center" vertical="center"/>
    </xf>
    <xf numFmtId="0" fontId="0" fillId="0" borderId="29" xfId="0" applyBorder="1" applyAlignment="1">
      <alignment shrinkToFit="1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0" fillId="0" borderId="29" xfId="0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2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0" fillId="0" borderId="37" xfId="0" applyBorder="1"/>
    <xf numFmtId="0" fontId="2" fillId="0" borderId="36" xfId="0" applyFont="1" applyBorder="1" applyAlignment="1">
      <alignment wrapText="1"/>
    </xf>
    <xf numFmtId="0" fontId="14" fillId="0" borderId="0" xfId="0" applyFont="1" applyAlignment="1">
      <alignment wrapText="1" shrinkToFit="1"/>
    </xf>
    <xf numFmtId="0" fontId="0" fillId="0" borderId="20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0" borderId="36" xfId="0" applyFont="1" applyBorder="1" applyAlignment="1">
      <alignment horizontal="center" wrapText="1" shrinkToFit="1"/>
    </xf>
    <xf numFmtId="0" fontId="15" fillId="0" borderId="0" xfId="0" applyFont="1" applyBorder="1" applyAlignment="1">
      <alignment horizontal="center" wrapText="1" shrinkToFit="1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8" fillId="5" borderId="0" xfId="0" applyFont="1" applyFill="1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8" xfId="0" applyFont="1" applyBorder="1" applyAlignment="1">
      <alignment horizontal="righ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24" xfId="0" applyFont="1" applyBorder="1" applyAlignment="1">
      <alignment horizontal="right"/>
    </xf>
    <xf numFmtId="0" fontId="3" fillId="0" borderId="23" xfId="0" applyFont="1" applyBorder="1"/>
    <xf numFmtId="0" fontId="3" fillId="0" borderId="25" xfId="0" applyFont="1" applyBorder="1"/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21" xfId="0" applyFont="1" applyBorder="1"/>
    <xf numFmtId="0" fontId="0" fillId="0" borderId="1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0" fillId="0" borderId="19" xfId="1" applyFont="1" applyBorder="1" applyAlignment="1">
      <alignment horizontal="center" vertical="center" shrinkToFit="1"/>
    </xf>
    <xf numFmtId="9" fontId="0" fillId="0" borderId="15" xfId="1" applyFont="1" applyBorder="1" applyAlignment="1">
      <alignment horizontal="center" vertical="center" shrinkToFit="1"/>
    </xf>
    <xf numFmtId="9" fontId="0" fillId="0" borderId="8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 2 2" xfId="3" xr:uid="{00000000-0005-0000-0000-000003000000}"/>
  </cellStyles>
  <dxfs count="37"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D7D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C459"/>
      <color rgb="FFCCFF66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236219</xdr:colOff>
      <xdr:row>9</xdr:row>
      <xdr:rowOff>47625</xdr:rowOff>
    </xdr:from>
    <xdr:to>
      <xdr:col>13</xdr:col>
      <xdr:colOff>104774</xdr:colOff>
      <xdr:row>12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A5EEBF7-347C-49D8-AEAD-6C7416F03983}"/>
            </a:ext>
          </a:extLst>
        </xdr:cNvPr>
        <xdr:cNvSpPr/>
      </xdr:nvSpPr>
      <xdr:spPr>
        <a:xfrm>
          <a:off x="3208019" y="2105025"/>
          <a:ext cx="2383155" cy="790575"/>
        </a:xfrm>
        <a:prstGeom prst="wedgeRectCallout">
          <a:avLst>
            <a:gd name="adj1" fmla="val -62053"/>
            <a:gd name="adj2" fmla="val 5090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（例）上から順に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①主将　②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いるならば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副主将　③学年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学年内は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音順や実力順など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</a:p>
      </xdr:txBody>
    </xdr:sp>
    <xdr:clientData/>
  </xdr:twoCellAnchor>
  <xdr:twoCellAnchor>
    <xdr:from>
      <xdr:col>14</xdr:col>
      <xdr:colOff>840106</xdr:colOff>
      <xdr:row>12</xdr:row>
      <xdr:rowOff>148590</xdr:rowOff>
    </xdr:from>
    <xdr:to>
      <xdr:col>16</xdr:col>
      <xdr:colOff>914401</xdr:colOff>
      <xdr:row>15</xdr:row>
      <xdr:rowOff>34290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70E86A5-B6CE-4CC7-8342-C3159A10AB1F}"/>
            </a:ext>
          </a:extLst>
        </xdr:cNvPr>
        <xdr:cNvSpPr/>
      </xdr:nvSpPr>
      <xdr:spPr>
        <a:xfrm>
          <a:off x="6659881" y="2891790"/>
          <a:ext cx="1550670" cy="571500"/>
        </a:xfrm>
        <a:prstGeom prst="wedgeRectCallout">
          <a:avLst>
            <a:gd name="adj1" fmla="val 36724"/>
            <a:gd name="adj2" fmla="val -8702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もし、表示が出ても、</a:t>
          </a:r>
          <a:endParaRPr kumimoji="1" lang="en-US" altLang="ja-JP" sz="900"/>
        </a:p>
        <a:p>
          <a:pPr algn="l"/>
          <a:r>
            <a:rPr kumimoji="1" lang="ja-JP" altLang="en-US" sz="900"/>
            <a:t>選手名簿を入力すれば</a:t>
          </a:r>
          <a:endParaRPr kumimoji="1" lang="en-US" altLang="ja-JP" sz="900"/>
        </a:p>
        <a:p>
          <a:pPr algn="l"/>
          <a:r>
            <a:rPr kumimoji="1" lang="ja-JP" altLang="en-US" sz="900"/>
            <a:t>消える可能性があります。</a:t>
          </a:r>
        </a:p>
      </xdr:txBody>
    </xdr:sp>
    <xdr:clientData/>
  </xdr:twoCellAnchor>
  <xdr:twoCellAnchor>
    <xdr:from>
      <xdr:col>12</xdr:col>
      <xdr:colOff>28575</xdr:colOff>
      <xdr:row>14</xdr:row>
      <xdr:rowOff>219075</xdr:rowOff>
    </xdr:from>
    <xdr:to>
      <xdr:col>14</xdr:col>
      <xdr:colOff>381000</xdr:colOff>
      <xdr:row>16</xdr:row>
      <xdr:rowOff>173355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43532F9-EF78-41A2-B047-7AF5906B03C2}"/>
            </a:ext>
          </a:extLst>
        </xdr:cNvPr>
        <xdr:cNvSpPr/>
      </xdr:nvSpPr>
      <xdr:spPr>
        <a:xfrm>
          <a:off x="4829175" y="3419475"/>
          <a:ext cx="1371600" cy="411480"/>
        </a:xfrm>
        <a:prstGeom prst="wedgeRectCallout">
          <a:avLst>
            <a:gd name="adj1" fmla="val -983"/>
            <a:gd name="adj2" fmla="val 885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左の選手名簿を見て、</a:t>
          </a:r>
          <a:endParaRPr kumimoji="1" lang="en-US" altLang="ja-JP" sz="900"/>
        </a:p>
        <a:p>
          <a:pPr algn="l"/>
          <a:r>
            <a:rPr kumimoji="1" lang="ja-JP" altLang="en-US" sz="900"/>
            <a:t>番号を入力してください</a:t>
          </a:r>
        </a:p>
      </xdr:txBody>
    </xdr:sp>
    <xdr:clientData/>
  </xdr:twoCellAnchor>
  <xdr:twoCellAnchor>
    <xdr:from>
      <xdr:col>0</xdr:col>
      <xdr:colOff>95250</xdr:colOff>
      <xdr:row>2</xdr:row>
      <xdr:rowOff>104775</xdr:rowOff>
    </xdr:from>
    <xdr:to>
      <xdr:col>6</xdr:col>
      <xdr:colOff>123825</xdr:colOff>
      <xdr:row>3</xdr:row>
      <xdr:rowOff>142875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81AD398-A2D3-4DAD-BDED-6DAEFFB25203}"/>
            </a:ext>
          </a:extLst>
        </xdr:cNvPr>
        <xdr:cNvSpPr/>
      </xdr:nvSpPr>
      <xdr:spPr>
        <a:xfrm>
          <a:off x="95250" y="561975"/>
          <a:ext cx="3400425" cy="266700"/>
        </a:xfrm>
        <a:prstGeom prst="wedgeRectCallout">
          <a:avLst>
            <a:gd name="adj1" fmla="val -13049"/>
            <a:gd name="adj2" fmla="val 96850"/>
          </a:avLst>
        </a:prstGeom>
        <a:solidFill>
          <a:srgbClr val="00C459"/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学校名かクラブチーム名、「いずれか」を入力すれば</a:t>
          </a:r>
          <a:r>
            <a:rPr kumimoji="1" lang="en-US" altLang="ja-JP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OK</a:t>
          </a:r>
          <a:r>
            <a:rPr kumimoji="1" lang="ja-JP" altLang="en-US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です</a:t>
          </a:r>
          <a:endParaRPr kumimoji="1" lang="en-US" altLang="ja-JP" sz="900" b="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172A-3AF8-474D-9E09-8B02D71EB080}">
  <sheetPr>
    <tabColor rgb="FFFFFF00"/>
  </sheetPr>
  <dimension ref="B2:D9"/>
  <sheetViews>
    <sheetView tabSelected="1" workbookViewId="0">
      <selection activeCell="B9" sqref="B9"/>
    </sheetView>
  </sheetViews>
  <sheetFormatPr defaultColWidth="8.85546875" defaultRowHeight="18" customHeight="1"/>
  <cols>
    <col min="1" max="1" width="8.85546875" style="31"/>
    <col min="2" max="2" width="3.5703125" style="31" bestFit="1" customWidth="1"/>
    <col min="3" max="16384" width="8.85546875" style="31"/>
  </cols>
  <sheetData>
    <row r="2" spans="2:4" ht="18" customHeight="1">
      <c r="B2" s="31" t="s">
        <v>36</v>
      </c>
    </row>
    <row r="3" spans="2:4" ht="18" customHeight="1">
      <c r="B3" s="31" t="s">
        <v>35</v>
      </c>
    </row>
    <row r="5" spans="2:4" ht="18" customHeight="1">
      <c r="B5" s="31" t="s">
        <v>37</v>
      </c>
      <c r="C5" s="32"/>
      <c r="D5" s="31" t="s">
        <v>39</v>
      </c>
    </row>
    <row r="6" spans="2:4" ht="18" customHeight="1">
      <c r="B6" s="31" t="s">
        <v>37</v>
      </c>
      <c r="C6" s="33"/>
      <c r="D6" s="31" t="s">
        <v>38</v>
      </c>
    </row>
    <row r="8" spans="2:4" ht="18" customHeight="1">
      <c r="B8" s="31" t="s">
        <v>40</v>
      </c>
    </row>
    <row r="9" spans="2:4" ht="18" customHeight="1">
      <c r="B9" s="31" t="s">
        <v>41</v>
      </c>
    </row>
  </sheetData>
  <sheetProtection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A9EE-FE38-4799-B325-0602205D1C21}">
  <sheetPr>
    <tabColor rgb="FFFFFF00"/>
  </sheetPr>
  <dimension ref="A1:V33"/>
  <sheetViews>
    <sheetView zoomScaleNormal="100" workbookViewId="0">
      <selection activeCell="N19" sqref="N19"/>
    </sheetView>
  </sheetViews>
  <sheetFormatPr defaultRowHeight="18.600000000000001" customHeight="1"/>
  <cols>
    <col min="1" max="1" width="5.42578125" customWidth="1"/>
    <col min="2" max="2" width="6.28515625" customWidth="1"/>
    <col min="3" max="4" width="13.42578125" customWidth="1"/>
    <col min="5" max="9" width="6" customWidth="1"/>
    <col min="10" max="12" width="1.140625" customWidth="1"/>
    <col min="13" max="13" width="10.28515625" customWidth="1"/>
    <col min="14" max="14" width="5" customWidth="1"/>
    <col min="15" max="15" width="13.42578125" customWidth="1"/>
    <col min="16" max="16" width="8.7109375" customWidth="1"/>
    <col min="17" max="17" width="17.140625" customWidth="1"/>
    <col min="18" max="18" width="5" customWidth="1"/>
    <col min="19" max="19" width="2.5703125" customWidth="1"/>
    <col min="20" max="20" width="10.85546875" customWidth="1"/>
    <col min="21" max="21" width="13.42578125" customWidth="1"/>
    <col min="22" max="22" width="8.7109375" customWidth="1"/>
    <col min="23" max="23" width="2.42578125" customWidth="1"/>
  </cols>
  <sheetData>
    <row r="1" spans="1:22" ht="18.600000000000001" customHeight="1">
      <c r="P1" t="s">
        <v>42</v>
      </c>
    </row>
    <row r="2" spans="1:22" ht="18.600000000000001" customHeight="1">
      <c r="C2" t="s">
        <v>27</v>
      </c>
      <c r="D2" s="71" t="s">
        <v>59</v>
      </c>
      <c r="E2" s="72"/>
      <c r="F2" s="72"/>
      <c r="G2" s="72"/>
      <c r="H2" s="72"/>
      <c r="I2" s="73"/>
      <c r="N2" s="30" t="s">
        <v>31</v>
      </c>
      <c r="O2" s="28"/>
      <c r="P2" s="74"/>
      <c r="Q2" s="76"/>
      <c r="S2" s="2" t="str">
        <f>IF(O2="","",IF(P2="","役職を選択してください！",""))</f>
        <v/>
      </c>
      <c r="T2" s="2"/>
    </row>
    <row r="3" spans="1:22" ht="18.600000000000001" customHeight="1">
      <c r="D3" s="49"/>
      <c r="E3" s="49"/>
      <c r="I3" s="49"/>
      <c r="N3" s="30" t="s">
        <v>32</v>
      </c>
      <c r="O3" s="28"/>
      <c r="P3" s="57"/>
      <c r="Q3" s="77" t="str">
        <f t="shared" ref="Q3:Q12" si="0">IF(O3="","",IF(LEN(O3)&lt;5,"氏名が５文字になるよう調整！",IF(LEN(O3)&gt;5,"可能ならば氏名を５文字にする","")))</f>
        <v/>
      </c>
      <c r="R3" s="78"/>
      <c r="S3" s="78"/>
      <c r="T3" s="59"/>
    </row>
    <row r="4" spans="1:22" ht="18.600000000000001" customHeight="1">
      <c r="N4" s="30" t="s">
        <v>33</v>
      </c>
      <c r="O4" s="28"/>
      <c r="P4" s="28"/>
      <c r="Q4" s="77" t="str">
        <f t="shared" si="0"/>
        <v/>
      </c>
      <c r="R4" s="78"/>
      <c r="S4" s="78"/>
      <c r="T4" s="67"/>
      <c r="U4" s="67"/>
    </row>
    <row r="5" spans="1:22" ht="18.600000000000001" customHeight="1">
      <c r="C5" s="50" t="s">
        <v>2</v>
      </c>
      <c r="D5" s="51"/>
      <c r="E5" s="74"/>
      <c r="F5" s="75"/>
      <c r="G5" s="76"/>
      <c r="H5" s="74"/>
      <c r="I5" s="76"/>
      <c r="O5" s="28"/>
      <c r="P5" s="28"/>
      <c r="Q5" s="77" t="str">
        <f t="shared" si="0"/>
        <v/>
      </c>
      <c r="R5" s="78"/>
      <c r="S5" s="78"/>
      <c r="T5" s="68" t="str">
        <f>IF(AND($O$3="",C15="",O5&lt;&gt;""),"コーチを減らしてください","")</f>
        <v/>
      </c>
      <c r="U5" s="68"/>
      <c r="V5" s="66" t="str">
        <f>IF(AND($O$3="",C15="",O5&lt;&gt;""),1,"")</f>
        <v/>
      </c>
    </row>
    <row r="6" spans="1:22" ht="18.600000000000001" customHeight="1">
      <c r="C6" s="50" t="s">
        <v>50</v>
      </c>
      <c r="D6" s="52"/>
      <c r="I6" s="55" t="str">
        <f>IF(H5="","ここまで選択しましょう↑","")</f>
        <v>ここまで選択しましょう↑</v>
      </c>
      <c r="O6" s="28"/>
      <c r="P6" s="28"/>
      <c r="Q6" s="77" t="str">
        <f t="shared" si="0"/>
        <v/>
      </c>
      <c r="R6" s="78"/>
      <c r="S6" s="78"/>
      <c r="T6" s="68" t="str">
        <f>IF(AND($O$3="",C16="",O6&lt;&gt;""),"コーチを減らしてください","")</f>
        <v/>
      </c>
      <c r="U6" s="68"/>
      <c r="V6" s="66" t="str">
        <f>IF(AND($O$3="",C16="",O6&lt;&gt;""),1,"")</f>
        <v/>
      </c>
    </row>
    <row r="7" spans="1:22" ht="18.600000000000001" customHeight="1">
      <c r="C7" s="30" t="s">
        <v>28</v>
      </c>
      <c r="D7" s="51"/>
      <c r="O7" s="28"/>
      <c r="P7" s="28"/>
      <c r="Q7" s="77" t="str">
        <f t="shared" si="0"/>
        <v/>
      </c>
      <c r="R7" s="78"/>
      <c r="S7" s="78"/>
      <c r="T7" s="68" t="str">
        <f t="shared" ref="T7:T12" si="1">IF(OR(AND($O$3="",C17="",O7&lt;&gt;""),AND($O$3&lt;&gt;"",C18="",O7&lt;&gt;"")),"コーチを減らしてください","")</f>
        <v/>
      </c>
      <c r="U7" s="68"/>
      <c r="V7" s="66" t="str">
        <f t="shared" ref="V7:V12" si="2">IF(OR(AND($O$3="",C17="",O7&lt;&gt;""),AND($O$3&lt;&gt;"",C18="",O7&lt;&gt;"")),1,"")</f>
        <v/>
      </c>
    </row>
    <row r="8" spans="1:22" ht="18.600000000000001" customHeight="1">
      <c r="C8" s="30" t="s">
        <v>51</v>
      </c>
      <c r="D8" s="51"/>
      <c r="O8" s="28"/>
      <c r="P8" s="28"/>
      <c r="Q8" s="77" t="str">
        <f t="shared" si="0"/>
        <v/>
      </c>
      <c r="R8" s="78"/>
      <c r="S8" s="78"/>
      <c r="T8" s="68" t="str">
        <f t="shared" si="1"/>
        <v/>
      </c>
      <c r="U8" s="68"/>
      <c r="V8" s="66" t="str">
        <f t="shared" si="2"/>
        <v/>
      </c>
    </row>
    <row r="9" spans="1:22" ht="18.600000000000001" customHeight="1">
      <c r="C9" s="30" t="s">
        <v>29</v>
      </c>
      <c r="D9" s="49" t="s">
        <v>57</v>
      </c>
      <c r="E9" s="71" t="s">
        <v>58</v>
      </c>
      <c r="F9" s="73"/>
      <c r="G9" s="71"/>
      <c r="H9" s="73"/>
      <c r="O9" s="28"/>
      <c r="P9" s="28"/>
      <c r="Q9" s="77" t="str">
        <f t="shared" si="0"/>
        <v/>
      </c>
      <c r="R9" s="78"/>
      <c r="S9" s="78"/>
      <c r="T9" s="68" t="str">
        <f t="shared" si="1"/>
        <v/>
      </c>
      <c r="U9" s="68"/>
      <c r="V9" s="66" t="str">
        <f t="shared" si="2"/>
        <v/>
      </c>
    </row>
    <row r="10" spans="1:22" ht="18.600000000000001" customHeight="1">
      <c r="O10" s="28"/>
      <c r="P10" s="28"/>
      <c r="Q10" s="77" t="str">
        <f t="shared" si="0"/>
        <v/>
      </c>
      <c r="R10" s="78"/>
      <c r="S10" s="78"/>
      <c r="T10" s="68" t="str">
        <f t="shared" si="1"/>
        <v/>
      </c>
      <c r="U10" s="68"/>
      <c r="V10" s="66" t="str">
        <f t="shared" si="2"/>
        <v/>
      </c>
    </row>
    <row r="11" spans="1:22" ht="18.600000000000001" customHeight="1">
      <c r="A11" t="s">
        <v>54</v>
      </c>
      <c r="O11" s="28"/>
      <c r="P11" s="28"/>
      <c r="Q11" s="77" t="str">
        <f t="shared" si="0"/>
        <v/>
      </c>
      <c r="R11" s="78"/>
      <c r="S11" s="78"/>
      <c r="T11" s="68" t="str">
        <f t="shared" si="1"/>
        <v/>
      </c>
      <c r="U11" s="68"/>
      <c r="V11" s="66" t="str">
        <f t="shared" si="2"/>
        <v/>
      </c>
    </row>
    <row r="12" spans="1:22" ht="18.600000000000001" customHeight="1">
      <c r="A12" s="56"/>
      <c r="B12" s="56" t="s">
        <v>56</v>
      </c>
      <c r="O12" s="28"/>
      <c r="P12" s="28"/>
      <c r="Q12" s="77" t="str">
        <f t="shared" si="0"/>
        <v/>
      </c>
      <c r="R12" s="78"/>
      <c r="S12" s="78"/>
      <c r="T12" s="68" t="str">
        <f t="shared" si="1"/>
        <v/>
      </c>
      <c r="U12" s="68"/>
      <c r="V12" s="66" t="str">
        <f t="shared" si="2"/>
        <v/>
      </c>
    </row>
    <row r="13" spans="1:22" ht="18.600000000000001" customHeight="1">
      <c r="C13" t="s">
        <v>30</v>
      </c>
      <c r="D13" t="s">
        <v>18</v>
      </c>
      <c r="E13" t="s">
        <v>3</v>
      </c>
      <c r="M13" s="29"/>
      <c r="Q13" s="34"/>
      <c r="S13" s="35"/>
      <c r="T13" s="35"/>
    </row>
    <row r="14" spans="1:22" ht="18.600000000000001" customHeight="1">
      <c r="B14">
        <v>1</v>
      </c>
      <c r="C14" s="37"/>
      <c r="D14" s="37"/>
      <c r="E14" s="28"/>
      <c r="F14" s="69" t="str">
        <f t="shared" ref="F14:F33" si="3">IF(C14="","",IF(LEN(C14)&lt;5,"氏名が５文字になるように調整！",IF(LEN(C14)&gt;5,"可能ならば氏名を５文字にする","")))</f>
        <v/>
      </c>
      <c r="G14" s="70"/>
      <c r="H14" s="70"/>
      <c r="I14" s="70"/>
      <c r="J14" s="70"/>
      <c r="K14" s="34" t="str">
        <f t="shared" ref="K14:K33" si="4">IF(C14="","",IF(COUNTIF($N$19:$N$28,B14)=1,"○",""))</f>
        <v/>
      </c>
      <c r="L14" s="34" t="str">
        <f t="shared" ref="L14:L33" si="5">IF(C14="","",IF(COUNTIF($R$19:$R$28,B14)=1,"○",""))</f>
        <v/>
      </c>
      <c r="Q14" s="34"/>
      <c r="S14" s="35"/>
      <c r="T14" s="35"/>
    </row>
    <row r="15" spans="1:22" ht="18.600000000000001" customHeight="1">
      <c r="B15">
        <v>2</v>
      </c>
      <c r="C15" s="37"/>
      <c r="D15" s="37"/>
      <c r="E15" s="28"/>
      <c r="F15" s="69" t="str">
        <f t="shared" si="3"/>
        <v/>
      </c>
      <c r="G15" s="70"/>
      <c r="H15" s="70"/>
      <c r="I15" s="70"/>
      <c r="J15" s="70"/>
      <c r="K15" s="34" t="str">
        <f t="shared" si="4"/>
        <v/>
      </c>
      <c r="L15" s="34" t="str">
        <f t="shared" si="5"/>
        <v/>
      </c>
    </row>
    <row r="16" spans="1:22" ht="18.600000000000001" customHeight="1">
      <c r="B16">
        <v>3</v>
      </c>
      <c r="C16" s="37"/>
      <c r="D16" s="37"/>
      <c r="E16" s="28"/>
      <c r="F16" s="69" t="str">
        <f t="shared" si="3"/>
        <v/>
      </c>
      <c r="G16" s="70"/>
      <c r="H16" s="70"/>
      <c r="I16" s="70"/>
      <c r="J16" s="70"/>
      <c r="K16" s="34" t="str">
        <f t="shared" si="4"/>
        <v/>
      </c>
      <c r="L16" s="34" t="str">
        <f t="shared" si="5"/>
        <v/>
      </c>
      <c r="Q16" s="29"/>
    </row>
    <row r="17" spans="2:22" ht="18.600000000000001" customHeight="1">
      <c r="B17">
        <v>4</v>
      </c>
      <c r="C17" s="37"/>
      <c r="D17" s="37"/>
      <c r="E17" s="28"/>
      <c r="F17" s="69" t="str">
        <f t="shared" si="3"/>
        <v/>
      </c>
      <c r="G17" s="70"/>
      <c r="H17" s="70"/>
      <c r="I17" s="70"/>
      <c r="J17" s="70"/>
      <c r="K17" s="34" t="str">
        <f t="shared" si="4"/>
        <v/>
      </c>
      <c r="L17" s="34" t="str">
        <f t="shared" si="5"/>
        <v/>
      </c>
      <c r="R17" s="79" t="s">
        <v>52</v>
      </c>
      <c r="S17" s="79"/>
      <c r="T17" s="79"/>
    </row>
    <row r="18" spans="2:22" ht="18.600000000000001" customHeight="1">
      <c r="B18">
        <v>5</v>
      </c>
      <c r="C18" s="37"/>
      <c r="D18" s="37"/>
      <c r="E18" s="28"/>
      <c r="F18" s="69" t="str">
        <f t="shared" si="3"/>
        <v/>
      </c>
      <c r="G18" s="70"/>
      <c r="H18" s="70"/>
      <c r="I18" s="70"/>
      <c r="J18" s="70"/>
      <c r="K18" s="34" t="str">
        <f t="shared" si="4"/>
        <v/>
      </c>
      <c r="L18" s="34" t="str">
        <f t="shared" si="5"/>
        <v/>
      </c>
      <c r="N18" t="s">
        <v>55</v>
      </c>
      <c r="R18" t="s">
        <v>34</v>
      </c>
    </row>
    <row r="19" spans="2:22" ht="18.600000000000001" customHeight="1">
      <c r="B19">
        <v>6</v>
      </c>
      <c r="C19" s="37"/>
      <c r="D19" s="37"/>
      <c r="E19" s="28"/>
      <c r="F19" s="69" t="str">
        <f t="shared" si="3"/>
        <v/>
      </c>
      <c r="G19" s="70"/>
      <c r="H19" s="70"/>
      <c r="I19" s="70"/>
      <c r="J19" s="70"/>
      <c r="K19" s="34" t="str">
        <f t="shared" si="4"/>
        <v/>
      </c>
      <c r="L19" s="34" t="str">
        <f t="shared" si="5"/>
        <v/>
      </c>
      <c r="N19" s="28"/>
      <c r="O19" s="28" t="str">
        <f t="shared" ref="O19:O28" si="6">IF(N19="","",VLOOKUP(N19,$B$14:$E$33,2,FALSE))</f>
        <v/>
      </c>
      <c r="P19" s="28" t="str">
        <f t="shared" ref="P19:P28" si="7">IF(N19="","",VLOOKUP(N19,$B$14:$E$33,4,FALSE))</f>
        <v/>
      </c>
      <c r="Q19" s="58"/>
      <c r="R19" s="28"/>
      <c r="S19" s="71" t="str">
        <f t="shared" ref="S19:S28" si="8">IF(R19="","",VLOOKUP(R19,$B$14:$E$33,2,FALSE))</f>
        <v/>
      </c>
      <c r="T19" s="73"/>
      <c r="U19" s="37" t="str">
        <f t="shared" ref="U19:U28" si="9">IF(R19="","",VLOOKUP(R19,$B$14:$E$33,3,FALSE))</f>
        <v/>
      </c>
      <c r="V19" s="28" t="str">
        <f t="shared" ref="V19:V28" si="10">IF(R19="","",VLOOKUP(R19,$B$14:$E$33,4,FALSE))</f>
        <v/>
      </c>
    </row>
    <row r="20" spans="2:22" ht="18.600000000000001" customHeight="1">
      <c r="B20">
        <v>7</v>
      </c>
      <c r="C20" s="37"/>
      <c r="D20" s="37"/>
      <c r="E20" s="28"/>
      <c r="F20" s="69" t="str">
        <f t="shared" si="3"/>
        <v/>
      </c>
      <c r="G20" s="70"/>
      <c r="H20" s="70"/>
      <c r="I20" s="70"/>
      <c r="J20" s="70"/>
      <c r="K20" s="34" t="str">
        <f t="shared" si="4"/>
        <v/>
      </c>
      <c r="L20" s="34" t="str">
        <f t="shared" si="5"/>
        <v/>
      </c>
      <c r="N20" s="28"/>
      <c r="O20" s="28" t="str">
        <f t="shared" si="6"/>
        <v/>
      </c>
      <c r="P20" s="28" t="str">
        <f t="shared" si="7"/>
        <v/>
      </c>
      <c r="Q20" s="58"/>
      <c r="R20" s="28"/>
      <c r="S20" s="71" t="str">
        <f t="shared" si="8"/>
        <v/>
      </c>
      <c r="T20" s="73"/>
      <c r="U20" s="37" t="str">
        <f t="shared" si="9"/>
        <v/>
      </c>
      <c r="V20" s="28" t="str">
        <f t="shared" si="10"/>
        <v/>
      </c>
    </row>
    <row r="21" spans="2:22" ht="18.600000000000001" customHeight="1">
      <c r="B21">
        <v>8</v>
      </c>
      <c r="C21" s="37"/>
      <c r="D21" s="37"/>
      <c r="E21" s="28"/>
      <c r="F21" s="69" t="str">
        <f t="shared" si="3"/>
        <v/>
      </c>
      <c r="G21" s="70"/>
      <c r="H21" s="70"/>
      <c r="I21" s="70"/>
      <c r="J21" s="70"/>
      <c r="K21" s="34" t="str">
        <f t="shared" si="4"/>
        <v/>
      </c>
      <c r="L21" s="34" t="str">
        <f t="shared" si="5"/>
        <v/>
      </c>
      <c r="N21" s="28"/>
      <c r="O21" s="28" t="str">
        <f t="shared" si="6"/>
        <v/>
      </c>
      <c r="P21" s="28" t="str">
        <f t="shared" si="7"/>
        <v/>
      </c>
      <c r="R21" s="28"/>
      <c r="S21" s="71" t="str">
        <f t="shared" si="8"/>
        <v/>
      </c>
      <c r="T21" s="73"/>
      <c r="U21" s="37" t="str">
        <f t="shared" si="9"/>
        <v/>
      </c>
      <c r="V21" s="28" t="str">
        <f t="shared" si="10"/>
        <v/>
      </c>
    </row>
    <row r="22" spans="2:22" ht="18.600000000000001" customHeight="1">
      <c r="B22">
        <v>9</v>
      </c>
      <c r="C22" s="37"/>
      <c r="D22" s="37"/>
      <c r="E22" s="28"/>
      <c r="F22" s="69" t="str">
        <f t="shared" si="3"/>
        <v/>
      </c>
      <c r="G22" s="70"/>
      <c r="H22" s="70"/>
      <c r="I22" s="70"/>
      <c r="J22" s="70"/>
      <c r="K22" s="34" t="str">
        <f t="shared" si="4"/>
        <v/>
      </c>
      <c r="L22" s="34" t="str">
        <f t="shared" si="5"/>
        <v/>
      </c>
      <c r="N22" s="28"/>
      <c r="O22" s="28" t="str">
        <f t="shared" si="6"/>
        <v/>
      </c>
      <c r="P22" s="28" t="str">
        <f t="shared" si="7"/>
        <v/>
      </c>
      <c r="R22" s="28"/>
      <c r="S22" s="71" t="str">
        <f t="shared" si="8"/>
        <v/>
      </c>
      <c r="T22" s="73"/>
      <c r="U22" s="37" t="str">
        <f t="shared" si="9"/>
        <v/>
      </c>
      <c r="V22" s="28" t="str">
        <f t="shared" si="10"/>
        <v/>
      </c>
    </row>
    <row r="23" spans="2:22" ht="18.600000000000001" customHeight="1">
      <c r="B23">
        <v>10</v>
      </c>
      <c r="C23" s="37"/>
      <c r="D23" s="37"/>
      <c r="E23" s="28"/>
      <c r="F23" s="69" t="str">
        <f t="shared" si="3"/>
        <v/>
      </c>
      <c r="G23" s="70"/>
      <c r="H23" s="70"/>
      <c r="I23" s="70"/>
      <c r="J23" s="70"/>
      <c r="K23" s="34" t="str">
        <f t="shared" si="4"/>
        <v/>
      </c>
      <c r="L23" s="34" t="str">
        <f t="shared" si="5"/>
        <v/>
      </c>
      <c r="N23" s="28"/>
      <c r="O23" s="28" t="str">
        <f t="shared" si="6"/>
        <v/>
      </c>
      <c r="P23" s="28" t="str">
        <f t="shared" si="7"/>
        <v/>
      </c>
      <c r="R23" s="28"/>
      <c r="S23" s="71" t="str">
        <f t="shared" si="8"/>
        <v/>
      </c>
      <c r="T23" s="73"/>
      <c r="U23" s="37" t="str">
        <f t="shared" si="9"/>
        <v/>
      </c>
      <c r="V23" s="28" t="str">
        <f t="shared" si="10"/>
        <v/>
      </c>
    </row>
    <row r="24" spans="2:22" ht="18.600000000000001" customHeight="1">
      <c r="B24">
        <v>11</v>
      </c>
      <c r="C24" s="37"/>
      <c r="D24" s="37"/>
      <c r="E24" s="28"/>
      <c r="F24" s="69" t="str">
        <f t="shared" si="3"/>
        <v/>
      </c>
      <c r="G24" s="70"/>
      <c r="H24" s="70"/>
      <c r="I24" s="70"/>
      <c r="J24" s="70"/>
      <c r="K24" s="34" t="str">
        <f t="shared" si="4"/>
        <v/>
      </c>
      <c r="L24" s="34" t="str">
        <f t="shared" si="5"/>
        <v/>
      </c>
      <c r="N24" s="28"/>
      <c r="O24" s="28" t="str">
        <f t="shared" si="6"/>
        <v/>
      </c>
      <c r="P24" s="28" t="str">
        <f t="shared" si="7"/>
        <v/>
      </c>
      <c r="R24" s="28"/>
      <c r="S24" s="71" t="str">
        <f t="shared" si="8"/>
        <v/>
      </c>
      <c r="T24" s="73"/>
      <c r="U24" s="37" t="str">
        <f t="shared" si="9"/>
        <v/>
      </c>
      <c r="V24" s="28" t="str">
        <f t="shared" si="10"/>
        <v/>
      </c>
    </row>
    <row r="25" spans="2:22" ht="18.600000000000001" customHeight="1">
      <c r="B25">
        <v>12</v>
      </c>
      <c r="C25" s="37"/>
      <c r="D25" s="37"/>
      <c r="E25" s="28"/>
      <c r="F25" s="69" t="str">
        <f t="shared" si="3"/>
        <v/>
      </c>
      <c r="G25" s="70"/>
      <c r="H25" s="70"/>
      <c r="I25" s="70"/>
      <c r="J25" s="70"/>
      <c r="K25" s="34" t="str">
        <f t="shared" si="4"/>
        <v/>
      </c>
      <c r="L25" s="34" t="str">
        <f t="shared" si="5"/>
        <v/>
      </c>
      <c r="N25" s="28"/>
      <c r="O25" s="28" t="str">
        <f t="shared" si="6"/>
        <v/>
      </c>
      <c r="P25" s="28" t="str">
        <f t="shared" si="7"/>
        <v/>
      </c>
      <c r="R25" s="28"/>
      <c r="S25" s="71" t="str">
        <f t="shared" si="8"/>
        <v/>
      </c>
      <c r="T25" s="73"/>
      <c r="U25" s="37" t="str">
        <f t="shared" si="9"/>
        <v/>
      </c>
      <c r="V25" s="28" t="str">
        <f t="shared" si="10"/>
        <v/>
      </c>
    </row>
    <row r="26" spans="2:22" ht="18.600000000000001" customHeight="1">
      <c r="B26">
        <v>13</v>
      </c>
      <c r="C26" s="37"/>
      <c r="D26" s="37"/>
      <c r="E26" s="28"/>
      <c r="F26" s="69" t="str">
        <f t="shared" si="3"/>
        <v/>
      </c>
      <c r="G26" s="70"/>
      <c r="H26" s="70"/>
      <c r="I26" s="70"/>
      <c r="J26" s="70"/>
      <c r="K26" s="34" t="str">
        <f t="shared" si="4"/>
        <v/>
      </c>
      <c r="L26" s="34" t="str">
        <f t="shared" si="5"/>
        <v/>
      </c>
      <c r="N26" s="28"/>
      <c r="O26" s="28" t="str">
        <f t="shared" si="6"/>
        <v/>
      </c>
      <c r="P26" s="28" t="str">
        <f t="shared" si="7"/>
        <v/>
      </c>
      <c r="R26" s="28"/>
      <c r="S26" s="71" t="str">
        <f t="shared" si="8"/>
        <v/>
      </c>
      <c r="T26" s="73"/>
      <c r="U26" s="37" t="str">
        <f t="shared" si="9"/>
        <v/>
      </c>
      <c r="V26" s="28" t="str">
        <f t="shared" si="10"/>
        <v/>
      </c>
    </row>
    <row r="27" spans="2:22" ht="18.600000000000001" customHeight="1">
      <c r="B27">
        <v>14</v>
      </c>
      <c r="C27" s="37"/>
      <c r="D27" s="37"/>
      <c r="E27" s="28"/>
      <c r="F27" s="69" t="str">
        <f t="shared" si="3"/>
        <v/>
      </c>
      <c r="G27" s="70"/>
      <c r="H27" s="70"/>
      <c r="I27" s="70"/>
      <c r="J27" s="70"/>
      <c r="K27" s="34" t="str">
        <f t="shared" si="4"/>
        <v/>
      </c>
      <c r="L27" s="34" t="str">
        <f t="shared" si="5"/>
        <v/>
      </c>
      <c r="N27" s="28"/>
      <c r="O27" s="28" t="str">
        <f t="shared" si="6"/>
        <v/>
      </c>
      <c r="P27" s="28" t="str">
        <f t="shared" si="7"/>
        <v/>
      </c>
      <c r="R27" s="28"/>
      <c r="S27" s="71" t="str">
        <f t="shared" si="8"/>
        <v/>
      </c>
      <c r="T27" s="73"/>
      <c r="U27" s="37" t="str">
        <f t="shared" si="9"/>
        <v/>
      </c>
      <c r="V27" s="28" t="str">
        <f t="shared" si="10"/>
        <v/>
      </c>
    </row>
    <row r="28" spans="2:22" ht="18.600000000000001" customHeight="1">
      <c r="B28">
        <v>15</v>
      </c>
      <c r="C28" s="37"/>
      <c r="D28" s="37"/>
      <c r="E28" s="28"/>
      <c r="F28" s="69" t="str">
        <f t="shared" si="3"/>
        <v/>
      </c>
      <c r="G28" s="70"/>
      <c r="H28" s="70"/>
      <c r="I28" s="70"/>
      <c r="J28" s="70"/>
      <c r="K28" s="34" t="str">
        <f t="shared" si="4"/>
        <v/>
      </c>
      <c r="L28" s="34" t="str">
        <f t="shared" si="5"/>
        <v/>
      </c>
      <c r="N28" s="28"/>
      <c r="O28" s="28" t="str">
        <f t="shared" si="6"/>
        <v/>
      </c>
      <c r="P28" s="28" t="str">
        <f t="shared" si="7"/>
        <v/>
      </c>
      <c r="R28" s="28"/>
      <c r="S28" s="71" t="str">
        <f t="shared" si="8"/>
        <v/>
      </c>
      <c r="T28" s="73"/>
      <c r="U28" s="37" t="str">
        <f t="shared" si="9"/>
        <v/>
      </c>
      <c r="V28" s="28" t="str">
        <f t="shared" si="10"/>
        <v/>
      </c>
    </row>
    <row r="29" spans="2:22" ht="18.600000000000001" customHeight="1">
      <c r="B29">
        <v>16</v>
      </c>
      <c r="C29" s="37"/>
      <c r="D29" s="37"/>
      <c r="E29" s="28"/>
      <c r="F29" s="69" t="str">
        <f t="shared" si="3"/>
        <v/>
      </c>
      <c r="G29" s="70"/>
      <c r="H29" s="70"/>
      <c r="I29" s="70"/>
      <c r="J29" s="70"/>
      <c r="K29" s="34" t="str">
        <f t="shared" si="4"/>
        <v/>
      </c>
      <c r="L29" s="34" t="str">
        <f t="shared" si="5"/>
        <v/>
      </c>
    </row>
    <row r="30" spans="2:22" ht="18.600000000000001" customHeight="1">
      <c r="B30">
        <v>17</v>
      </c>
      <c r="C30" s="37"/>
      <c r="D30" s="37"/>
      <c r="E30" s="28"/>
      <c r="F30" s="69" t="str">
        <f t="shared" si="3"/>
        <v/>
      </c>
      <c r="G30" s="70"/>
      <c r="H30" s="70"/>
      <c r="I30" s="70"/>
      <c r="J30" s="70"/>
      <c r="K30" s="34" t="str">
        <f t="shared" si="4"/>
        <v/>
      </c>
      <c r="L30" s="34" t="str">
        <f t="shared" si="5"/>
        <v/>
      </c>
    </row>
    <row r="31" spans="2:22" ht="18.600000000000001" customHeight="1">
      <c r="B31">
        <v>18</v>
      </c>
      <c r="C31" s="37"/>
      <c r="D31" s="37"/>
      <c r="E31" s="28"/>
      <c r="F31" s="69" t="str">
        <f t="shared" si="3"/>
        <v/>
      </c>
      <c r="G31" s="70"/>
      <c r="H31" s="70"/>
      <c r="I31" s="70"/>
      <c r="J31" s="70"/>
      <c r="K31" s="34" t="str">
        <f t="shared" si="4"/>
        <v/>
      </c>
      <c r="L31" s="34" t="str">
        <f t="shared" si="5"/>
        <v/>
      </c>
    </row>
    <row r="32" spans="2:22" ht="18.600000000000001" customHeight="1">
      <c r="B32">
        <v>19</v>
      </c>
      <c r="C32" s="37"/>
      <c r="D32" s="37"/>
      <c r="E32" s="28"/>
      <c r="F32" s="69" t="str">
        <f t="shared" si="3"/>
        <v/>
      </c>
      <c r="G32" s="70"/>
      <c r="H32" s="70"/>
      <c r="I32" s="70"/>
      <c r="J32" s="70"/>
      <c r="K32" s="34" t="str">
        <f t="shared" si="4"/>
        <v/>
      </c>
      <c r="L32" s="34" t="str">
        <f t="shared" si="5"/>
        <v/>
      </c>
    </row>
    <row r="33" spans="2:12" ht="18.600000000000001" customHeight="1">
      <c r="B33">
        <v>20</v>
      </c>
      <c r="C33" s="37"/>
      <c r="D33" s="37"/>
      <c r="E33" s="28"/>
      <c r="F33" s="69" t="str">
        <f t="shared" si="3"/>
        <v/>
      </c>
      <c r="G33" s="70"/>
      <c r="H33" s="70"/>
      <c r="I33" s="70"/>
      <c r="J33" s="70"/>
      <c r="K33" s="34" t="str">
        <f t="shared" si="4"/>
        <v/>
      </c>
      <c r="L33" s="34" t="str">
        <f t="shared" si="5"/>
        <v/>
      </c>
    </row>
  </sheetData>
  <sheetProtection sheet="1" objects="1" scenarios="1"/>
  <protectedRanges>
    <protectedRange sqref="D2" name="範囲1"/>
    <protectedRange sqref="D5:E5 H5" name="範囲2"/>
    <protectedRange sqref="D6:D8" name="範囲3"/>
    <protectedRange sqref="E9 G9" name="範囲4"/>
    <protectedRange sqref="C14:E33" name="範囲5"/>
    <protectedRange sqref="O2:Q2 O3:P12" name="範囲6"/>
    <protectedRange sqref="N19:N28" name="範囲7"/>
    <protectedRange sqref="R19:R28" name="範囲8"/>
  </protectedRanges>
  <mergeCells count="56">
    <mergeCell ref="Q10:S10"/>
    <mergeCell ref="Q11:S11"/>
    <mergeCell ref="Q12:S12"/>
    <mergeCell ref="R17:T17"/>
    <mergeCell ref="Q5:S5"/>
    <mergeCell ref="Q6:S6"/>
    <mergeCell ref="Q7:S7"/>
    <mergeCell ref="Q8:S8"/>
    <mergeCell ref="Q9:S9"/>
    <mergeCell ref="T9:U9"/>
    <mergeCell ref="T10:U10"/>
    <mergeCell ref="T11:U11"/>
    <mergeCell ref="T12:U12"/>
    <mergeCell ref="F33:J33"/>
    <mergeCell ref="P2:Q2"/>
    <mergeCell ref="Q3:S3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Q4:S4"/>
    <mergeCell ref="F28:J28"/>
    <mergeCell ref="F29:J29"/>
    <mergeCell ref="F30:J30"/>
    <mergeCell ref="F31:J31"/>
    <mergeCell ref="F32:J32"/>
    <mergeCell ref="F23:J23"/>
    <mergeCell ref="F24:J24"/>
    <mergeCell ref="F26:J26"/>
    <mergeCell ref="F25:J25"/>
    <mergeCell ref="F27:J27"/>
    <mergeCell ref="F18:J18"/>
    <mergeCell ref="F19:J19"/>
    <mergeCell ref="F20:J20"/>
    <mergeCell ref="F21:J21"/>
    <mergeCell ref="F22:J22"/>
    <mergeCell ref="F14:J14"/>
    <mergeCell ref="F15:J15"/>
    <mergeCell ref="F16:J16"/>
    <mergeCell ref="F17:J17"/>
    <mergeCell ref="D2:I2"/>
    <mergeCell ref="E5:G5"/>
    <mergeCell ref="H5:I5"/>
    <mergeCell ref="E9:F9"/>
    <mergeCell ref="G9:H9"/>
    <mergeCell ref="T4:U4"/>
    <mergeCell ref="T5:U5"/>
    <mergeCell ref="T6:U6"/>
    <mergeCell ref="T7:U7"/>
    <mergeCell ref="T8:U8"/>
  </mergeCells>
  <phoneticPr fontId="1"/>
  <conditionalFormatting sqref="D6 D8 C14:E33 N19:N28 R19:R28">
    <cfRule type="containsBlanks" dxfId="36" priority="78">
      <formula>LEN(TRIM(C6))=0</formula>
    </cfRule>
  </conditionalFormatting>
  <conditionalFormatting sqref="O2:O12">
    <cfRule type="containsBlanks" dxfId="35" priority="67">
      <formula>LEN(TRIM(O2))=0</formula>
    </cfRule>
  </conditionalFormatting>
  <conditionalFormatting sqref="P2:P12 D5:E5 D7 E9 G9 H5">
    <cfRule type="containsBlanks" dxfId="34" priority="79">
      <formula>LEN(TRIM(D2))=0</formula>
    </cfRule>
  </conditionalFormatting>
  <conditionalFormatting sqref="Q3">
    <cfRule type="expression" dxfId="33" priority="72">
      <formula>AND(LEN(O3)&gt;0,LEN(O3)&lt;5)</formula>
    </cfRule>
  </conditionalFormatting>
  <conditionalFormatting sqref="S2:T2">
    <cfRule type="expression" dxfId="32" priority="58">
      <formula>AND($O$2&lt;&gt;"",$P$2="")</formula>
    </cfRule>
  </conditionalFormatting>
  <conditionalFormatting sqref="S13:T13">
    <cfRule type="notContainsBlanks" dxfId="31" priority="85">
      <formula>LEN(TRIM(S13))&gt;0</formula>
    </cfRule>
  </conditionalFormatting>
  <conditionalFormatting sqref="F14">
    <cfRule type="expression" dxfId="30" priority="87">
      <formula>AND(LEN(C14)&gt;0,LEN(C14)&lt;5)</formula>
    </cfRule>
  </conditionalFormatting>
  <conditionalFormatting sqref="F15">
    <cfRule type="expression" dxfId="29" priority="38">
      <formula>AND(LEN(C15)&gt;0,LEN(C15)&lt;5)</formula>
    </cfRule>
  </conditionalFormatting>
  <conditionalFormatting sqref="F16">
    <cfRule type="expression" dxfId="28" priority="37">
      <formula>AND(LEN(C16)&gt;0,LEN(C16)&lt;5)</formula>
    </cfRule>
  </conditionalFormatting>
  <conditionalFormatting sqref="F17">
    <cfRule type="expression" dxfId="27" priority="36">
      <formula>AND(LEN(C17)&gt;0,LEN(C17)&lt;5)</formula>
    </cfRule>
  </conditionalFormatting>
  <conditionalFormatting sqref="F18">
    <cfRule type="expression" dxfId="26" priority="35">
      <formula>AND(LEN(C18)&gt;0,LEN(C18)&lt;5)</formula>
    </cfRule>
  </conditionalFormatting>
  <conditionalFormatting sqref="F19">
    <cfRule type="expression" dxfId="25" priority="34">
      <formula>AND(LEN(C19)&gt;0,LEN(C19)&lt;5)</formula>
    </cfRule>
  </conditionalFormatting>
  <conditionalFormatting sqref="F20">
    <cfRule type="expression" dxfId="24" priority="33">
      <formula>AND(LEN(C20)&gt;0,LEN(C20)&lt;5)</formula>
    </cfRule>
  </conditionalFormatting>
  <conditionalFormatting sqref="F21">
    <cfRule type="expression" dxfId="23" priority="32">
      <formula>AND(LEN(C21)&gt;0,LEN(C21)&lt;5)</formula>
    </cfRule>
  </conditionalFormatting>
  <conditionalFormatting sqref="F22">
    <cfRule type="expression" dxfId="22" priority="31">
      <formula>AND(LEN(C22)&gt;0,LEN(C22)&lt;5)</formula>
    </cfRule>
  </conditionalFormatting>
  <conditionalFormatting sqref="F23">
    <cfRule type="expression" dxfId="21" priority="30">
      <formula>AND(LEN(C23)&gt;0,LEN(C23)&lt;5)</formula>
    </cfRule>
  </conditionalFormatting>
  <conditionalFormatting sqref="F24">
    <cfRule type="expression" dxfId="20" priority="29">
      <formula>AND(LEN(C24)&gt;0,LEN(C24)&lt;5)</formula>
    </cfRule>
  </conditionalFormatting>
  <conditionalFormatting sqref="F25">
    <cfRule type="expression" dxfId="19" priority="28">
      <formula>AND(LEN(C25)&gt;0,LEN(C25)&lt;5)</formula>
    </cfRule>
  </conditionalFormatting>
  <conditionalFormatting sqref="F26">
    <cfRule type="expression" dxfId="18" priority="27">
      <formula>AND(LEN(C26)&gt;0,LEN(C26)&lt;5)</formula>
    </cfRule>
  </conditionalFormatting>
  <conditionalFormatting sqref="F27">
    <cfRule type="expression" dxfId="17" priority="26">
      <formula>AND(LEN(C27)&gt;0,LEN(C27)&lt;5)</formula>
    </cfRule>
  </conditionalFormatting>
  <conditionalFormatting sqref="F28">
    <cfRule type="expression" dxfId="16" priority="25">
      <formula>AND(LEN(C28)&gt;0,LEN(C28)&lt;5)</formula>
    </cfRule>
  </conditionalFormatting>
  <conditionalFormatting sqref="F29">
    <cfRule type="expression" dxfId="15" priority="24">
      <formula>AND(LEN(C29)&gt;0,LEN(C29)&lt;5)</formula>
    </cfRule>
  </conditionalFormatting>
  <conditionalFormatting sqref="F30">
    <cfRule type="expression" dxfId="14" priority="23">
      <formula>AND(LEN(C30)&gt;0,LEN(C30)&lt;5)</formula>
    </cfRule>
  </conditionalFormatting>
  <conditionalFormatting sqref="F31">
    <cfRule type="expression" dxfId="13" priority="22">
      <formula>AND(LEN(C31)&gt;0,LEN(C31)&lt;5)</formula>
    </cfRule>
  </conditionalFormatting>
  <conditionalFormatting sqref="F32">
    <cfRule type="expression" dxfId="12" priority="21">
      <formula>AND(LEN(C32)&gt;0,LEN(C32)&lt;5)</formula>
    </cfRule>
  </conditionalFormatting>
  <conditionalFormatting sqref="F33">
    <cfRule type="expression" dxfId="11" priority="20">
      <formula>AND(LEN(C33)&gt;0,LEN(C33)&lt;5)</formula>
    </cfRule>
  </conditionalFormatting>
  <conditionalFormatting sqref="Q4">
    <cfRule type="expression" dxfId="10" priority="19">
      <formula>AND(LEN(O4)&gt;0,LEN(O4)&lt;5)</formula>
    </cfRule>
  </conditionalFormatting>
  <conditionalFormatting sqref="Q5">
    <cfRule type="expression" dxfId="9" priority="10">
      <formula>AND(LEN(O5)&gt;0,LEN(O5)&lt;5)</formula>
    </cfRule>
  </conditionalFormatting>
  <conditionalFormatting sqref="Q6">
    <cfRule type="expression" dxfId="8" priority="9">
      <formula>AND(LEN(O6)&gt;0,LEN(O6)&lt;5)</formula>
    </cfRule>
  </conditionalFormatting>
  <conditionalFormatting sqref="Q7">
    <cfRule type="expression" dxfId="7" priority="8">
      <formula>AND(LEN(O7)&gt;0,LEN(O7)&lt;5)</formula>
    </cfRule>
  </conditionalFormatting>
  <conditionalFormatting sqref="Q8">
    <cfRule type="expression" dxfId="6" priority="7">
      <formula>AND(LEN(O8)&gt;0,LEN(O8)&lt;5)</formula>
    </cfRule>
  </conditionalFormatting>
  <conditionalFormatting sqref="Q9">
    <cfRule type="expression" dxfId="5" priority="6">
      <formula>AND(LEN(O9)&gt;0,LEN(O9)&lt;5)</formula>
    </cfRule>
  </conditionalFormatting>
  <conditionalFormatting sqref="Q10">
    <cfRule type="expression" dxfId="4" priority="5">
      <formula>AND(LEN(O10)&gt;0,LEN(O10)&lt;5)</formula>
    </cfRule>
  </conditionalFormatting>
  <conditionalFormatting sqref="Q11">
    <cfRule type="expression" dxfId="3" priority="4">
      <formula>AND(LEN(O11)&gt;0,LEN(O11)&lt;5)</formula>
    </cfRule>
  </conditionalFormatting>
  <conditionalFormatting sqref="Q12">
    <cfRule type="expression" dxfId="2" priority="3">
      <formula>AND(LEN(O12)&gt;0,LEN(O12)&lt;5)</formula>
    </cfRule>
  </conditionalFormatting>
  <conditionalFormatting sqref="T5:U12">
    <cfRule type="expression" dxfId="1" priority="1">
      <formula>V5=1</formula>
    </cfRule>
  </conditionalFormatting>
  <dataValidations count="8">
    <dataValidation type="list" allowBlank="1" showInputMessage="1" showErrorMessage="1" sqref="D5" xr:uid="{275B6C8F-2D34-43F4-A23A-B862A2FCC493}">
      <formula1>"秋田市立,秋田県立"</formula1>
    </dataValidation>
    <dataValidation type="list" allowBlank="1" showInputMessage="1" showErrorMessage="1" sqref="H5" xr:uid="{782B8887-89DD-4CC7-B24B-8D2CB42667A1}">
      <formula1>"中学校,中等部,義務教育学校,学校"</formula1>
    </dataValidation>
    <dataValidation type="list" allowBlank="1" showInputMessage="1" showErrorMessage="1" sqref="E9" xr:uid="{46234210-8592-4D6A-995A-87CB82FC6CF6}">
      <formula1>"１月,２月,３月,４月,５月,６月,７月,８月,９月,10月,11月,12月"</formula1>
    </dataValidation>
    <dataValidation type="list" allowBlank="1" showInputMessage="1" showErrorMessage="1" sqref="G9" xr:uid="{EFF65983-5AF2-4064-A3F6-2252ABA5A9A7}">
      <formula1>"１日,２日,３日,４日,５日,６日,７日,８日,９日,10日,11日,12日,13日,14日,15日,16日,17日,18日,19日,20日,21日,22日,23日,24日,25日,26日,27日,28日,29日,30日,31日"</formula1>
    </dataValidation>
    <dataValidation type="list" allowBlank="1" showInputMessage="1" showErrorMessage="1" sqref="P2" xr:uid="{DE2045C6-141E-4D91-9CC5-A75A524AFB1E}">
      <formula1>"【教員】,【校長】,【部活動指導員】,【地域クラブ指導(有資格)者】"</formula1>
    </dataValidation>
    <dataValidation type="list" allowBlank="1" showInputMessage="1" showErrorMessage="1" sqref="D7" xr:uid="{7B8A387C-D525-4712-983C-AC6CAA99D6A2}">
      <formula1>"男子,女子"</formula1>
    </dataValidation>
    <dataValidation type="list" allowBlank="1" showInputMessage="1" showErrorMessage="1" sqref="E5" xr:uid="{4A70A170-DE6B-4B29-9431-51058927985A}">
      <formula1>"秋田東,秋田南,山王,土崎,秋田西,外旭川,秋田北,城南,下北手,城東,泉,将軍野,御野場,勝平,飯島,桜,御所野学院,岩見山内,河辺,雄和,秋田大学教育文化学部附属,秋田南高等学校,聴覚支援"</formula1>
    </dataValidation>
    <dataValidation type="list" allowBlank="1" showInputMessage="1" showErrorMessage="1" sqref="P3:P12" xr:uid="{CF777D3E-BF72-4A6A-9132-1C851426481B}">
      <formula1>"【内部】,【外部】,【校外】"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I49"/>
  <sheetViews>
    <sheetView view="pageBreakPreview" zoomScale="160" zoomScaleNormal="100" zoomScaleSheetLayoutView="160" workbookViewId="0">
      <selection activeCell="K35" sqref="K35"/>
    </sheetView>
  </sheetViews>
  <sheetFormatPr defaultColWidth="9.140625" defaultRowHeight="12.75"/>
  <cols>
    <col min="1" max="1" width="1.5703125" customWidth="1"/>
    <col min="2" max="2" width="4.28515625" customWidth="1"/>
    <col min="3" max="3" width="11.42578125" customWidth="1"/>
    <col min="4" max="4" width="28.140625" customWidth="1"/>
    <col min="5" max="5" width="7.42578125" customWidth="1"/>
    <col min="6" max="6" width="4.28515625" customWidth="1"/>
    <col min="7" max="7" width="23.85546875" customWidth="1"/>
    <col min="8" max="8" width="16.140625" customWidth="1"/>
    <col min="9" max="9" width="7.140625" customWidth="1"/>
    <col min="10" max="10" width="1.140625" customWidth="1"/>
  </cols>
  <sheetData>
    <row r="1" spans="2:9" s="11" customFormat="1" ht="14.25">
      <c r="B1" s="112" t="str">
        <f>IF(入力シート!D2="","",入力シート!D2&amp;"　参加申込書")</f>
        <v>令和８年度 秋田市中学校春季卓球大会　参加申込書</v>
      </c>
      <c r="C1" s="112"/>
      <c r="D1" s="112"/>
      <c r="E1" s="112"/>
      <c r="F1" s="112"/>
      <c r="G1" s="112"/>
      <c r="H1" s="112"/>
      <c r="I1" s="112"/>
    </row>
    <row r="2" spans="2:9" s="11" customFormat="1" ht="21.75" customHeight="1">
      <c r="B2" s="95" t="str">
        <f>IF(入力シート!D6="",IF(入力シート!E5="","","学校名"),"チーム名")</f>
        <v/>
      </c>
      <c r="C2" s="98"/>
      <c r="D2" s="92" t="str">
        <f>IF(入力シート!D6="",IF(入力シート!E5="","",入力シート!D5&amp;入力シート!E5&amp;入力シート!H5),入力シート!D6)</f>
        <v/>
      </c>
      <c r="E2" s="113"/>
      <c r="F2" s="113"/>
      <c r="G2" s="113"/>
      <c r="H2" s="16" t="str">
        <f>IF(入力シート!D7="","","("&amp;入力シート!D7&amp;")")</f>
        <v/>
      </c>
      <c r="I2" s="12"/>
    </row>
    <row r="3" spans="2:9" s="11" customFormat="1" ht="21.75" customHeight="1">
      <c r="B3" s="95" t="s">
        <v>4</v>
      </c>
      <c r="C3" s="98"/>
      <c r="D3" s="116" t="str">
        <f>IF(入力シート!O2="","",入力シート!O2)</f>
        <v/>
      </c>
      <c r="E3" s="117"/>
      <c r="F3" s="117"/>
      <c r="G3" s="117"/>
      <c r="H3" s="114" t="str">
        <f>IF(入力シート!P2="","",入力シート!P2)</f>
        <v/>
      </c>
      <c r="I3" s="115"/>
    </row>
    <row r="4" spans="2:9" s="11" customFormat="1" ht="21.75" customHeight="1">
      <c r="B4" s="15"/>
      <c r="C4" s="15"/>
      <c r="D4" s="17"/>
      <c r="E4" s="17"/>
      <c r="F4" s="17"/>
      <c r="G4" s="17"/>
      <c r="H4" s="17"/>
      <c r="I4" s="18"/>
    </row>
    <row r="5" spans="2:9" s="2" customFormat="1" ht="13.5" customHeight="1">
      <c r="B5" s="95" t="s">
        <v>5</v>
      </c>
      <c r="C5" s="97"/>
      <c r="D5" s="97"/>
      <c r="E5" s="97"/>
      <c r="F5" s="118"/>
      <c r="G5" s="118"/>
      <c r="H5" s="118"/>
      <c r="I5" s="119"/>
    </row>
    <row r="6" spans="2:9" s="11" customFormat="1" ht="23.25" customHeight="1">
      <c r="B6" s="95" t="s">
        <v>23</v>
      </c>
      <c r="C6" s="98"/>
      <c r="D6" s="92" t="str">
        <f>IF(入力シート!O3="","",入力シート!O3)</f>
        <v/>
      </c>
      <c r="E6" s="113"/>
      <c r="F6" s="113"/>
      <c r="G6" s="113"/>
      <c r="H6" s="113" t="str">
        <f>IF(入力シート!P3="","",入力シート!P3)</f>
        <v/>
      </c>
      <c r="I6" s="120"/>
    </row>
    <row r="7" spans="2:9" s="2" customFormat="1" ht="12">
      <c r="B7" s="6" t="s">
        <v>0</v>
      </c>
      <c r="C7" s="95" t="s">
        <v>1</v>
      </c>
      <c r="D7" s="96"/>
      <c r="E7" s="63" t="s">
        <v>3</v>
      </c>
      <c r="F7" s="6" t="s">
        <v>0</v>
      </c>
      <c r="G7" s="95" t="s">
        <v>1</v>
      </c>
      <c r="H7" s="96"/>
      <c r="I7" s="63" t="s">
        <v>3</v>
      </c>
    </row>
    <row r="8" spans="2:9" s="11" customFormat="1" ht="21.75" customHeight="1">
      <c r="B8" s="13" t="s">
        <v>6</v>
      </c>
      <c r="C8" s="92" t="str">
        <f>IF(入力シート!O19="","",入力シート!O19)</f>
        <v/>
      </c>
      <c r="D8" s="93"/>
      <c r="E8" s="64" t="str">
        <f>IF(入力シート!P19="","",入力シート!P19)</f>
        <v/>
      </c>
      <c r="F8" s="13" t="s">
        <v>7</v>
      </c>
      <c r="G8" s="92" t="str">
        <f>IF(入力シート!O24="","",入力シート!O24)</f>
        <v/>
      </c>
      <c r="H8" s="93"/>
      <c r="I8" s="54" t="str">
        <f>IF(入力シート!P24="","",入力シート!P24)</f>
        <v/>
      </c>
    </row>
    <row r="9" spans="2:9" s="11" customFormat="1" ht="21.75" customHeight="1">
      <c r="B9" s="13" t="s">
        <v>8</v>
      </c>
      <c r="C9" s="92" t="str">
        <f>IF(入力シート!O20="","",入力シート!O20)</f>
        <v/>
      </c>
      <c r="D9" s="93"/>
      <c r="E9" s="64" t="str">
        <f>IF(入力シート!P20="","",入力シート!P20)</f>
        <v/>
      </c>
      <c r="F9" s="13" t="s">
        <v>9</v>
      </c>
      <c r="G9" s="92" t="str">
        <f>IF(入力シート!O25="","",入力シート!O25)</f>
        <v/>
      </c>
      <c r="H9" s="93"/>
      <c r="I9" s="54" t="str">
        <f>IF(入力シート!P25="","",入力シート!P25)</f>
        <v/>
      </c>
    </row>
    <row r="10" spans="2:9" s="11" customFormat="1" ht="21.75" customHeight="1">
      <c r="B10" s="13" t="s">
        <v>10</v>
      </c>
      <c r="C10" s="92" t="str">
        <f>IF(入力シート!O21="","",入力シート!O21)</f>
        <v/>
      </c>
      <c r="D10" s="93"/>
      <c r="E10" s="64" t="str">
        <f>IF(入力シート!P21="","",入力シート!P21)</f>
        <v/>
      </c>
      <c r="F10" s="13" t="s">
        <v>11</v>
      </c>
      <c r="G10" s="92" t="str">
        <f>IF(入力シート!O26="","",入力シート!O26)</f>
        <v/>
      </c>
      <c r="H10" s="93"/>
      <c r="I10" s="54" t="str">
        <f>IF(入力シート!P26="","",入力シート!P26)</f>
        <v/>
      </c>
    </row>
    <row r="11" spans="2:9" s="11" customFormat="1" ht="21.75" customHeight="1">
      <c r="B11" s="13" t="s">
        <v>12</v>
      </c>
      <c r="C11" s="92" t="str">
        <f>IF(入力シート!O22="","",入力シート!O22)</f>
        <v/>
      </c>
      <c r="D11" s="93"/>
      <c r="E11" s="64" t="str">
        <f>IF(入力シート!P22="","",入力シート!P22)</f>
        <v/>
      </c>
      <c r="F11" s="13" t="s">
        <v>13</v>
      </c>
      <c r="G11" s="92" t="str">
        <f>IF(入力シート!O27="","",入力シート!O27)</f>
        <v/>
      </c>
      <c r="H11" s="93"/>
      <c r="I11" s="54" t="str">
        <f>IF(入力シート!P27="","",入力シート!P27)</f>
        <v/>
      </c>
    </row>
    <row r="12" spans="2:9" s="11" customFormat="1" ht="21.75" customHeight="1">
      <c r="B12" s="14" t="s">
        <v>14</v>
      </c>
      <c r="C12" s="92" t="str">
        <f>IF(入力シート!O23="","",入力シート!O23)</f>
        <v/>
      </c>
      <c r="D12" s="93"/>
      <c r="E12" s="65" t="str">
        <f>IF(入力シート!P23="","",入力シート!P23)</f>
        <v/>
      </c>
      <c r="F12" s="36" t="s">
        <v>15</v>
      </c>
      <c r="G12" s="92" t="str">
        <f>IF(入力シート!O28="","",入力シート!O28)</f>
        <v/>
      </c>
      <c r="H12" s="93"/>
      <c r="I12" s="54" t="str">
        <f>IF(入力シート!P28="","",入力シート!P28)</f>
        <v/>
      </c>
    </row>
    <row r="13" spans="2:9" s="2" customFormat="1" ht="15" customHeight="1">
      <c r="B13" s="94" t="s">
        <v>16</v>
      </c>
      <c r="C13" s="94"/>
      <c r="D13" s="94"/>
      <c r="E13" s="94"/>
      <c r="F13" s="94"/>
      <c r="G13" s="94"/>
      <c r="H13" s="94"/>
      <c r="I13" s="94"/>
    </row>
    <row r="14" spans="2:9" s="2" customFormat="1" ht="12">
      <c r="B14" s="4" t="s">
        <v>0</v>
      </c>
      <c r="C14" s="95" t="s">
        <v>1</v>
      </c>
      <c r="D14" s="96"/>
      <c r="E14" s="61" t="str">
        <f>E7</f>
        <v>学年</v>
      </c>
      <c r="F14" s="5"/>
      <c r="G14" s="97" t="s">
        <v>24</v>
      </c>
      <c r="H14" s="98"/>
      <c r="I14" s="22" t="s">
        <v>17</v>
      </c>
    </row>
    <row r="15" spans="2:9" s="11" customFormat="1" ht="13.5" customHeight="1">
      <c r="B15" s="80" t="s">
        <v>6</v>
      </c>
      <c r="C15" s="84" t="str">
        <f>IF(入力シート!U19="","",入力シート!U19)</f>
        <v/>
      </c>
      <c r="D15" s="123"/>
      <c r="E15" s="53"/>
      <c r="F15" s="84" t="str">
        <f>IF(入力シート!O3="",IF(入力シート!O4="","",入力シート!O4),入力シート!O3)</f>
        <v/>
      </c>
      <c r="G15" s="85"/>
      <c r="H15" s="82" t="str">
        <f>IF(入力シート!P3="",IF(入力シート!P4="","",入力シート!P4),入力シート!P3)</f>
        <v/>
      </c>
      <c r="I15" s="23"/>
    </row>
    <row r="16" spans="2:9" s="11" customFormat="1" ht="21.75" customHeight="1">
      <c r="B16" s="81"/>
      <c r="C16" s="121" t="str">
        <f>IF(入力シート!S19="","",入力シート!S19)</f>
        <v/>
      </c>
      <c r="D16" s="122"/>
      <c r="E16" s="62" t="str">
        <f>IF(入力シート!V19="","",入力シート!V19)</f>
        <v/>
      </c>
      <c r="F16" s="86"/>
      <c r="G16" s="87"/>
      <c r="H16" s="83"/>
      <c r="I16" s="24"/>
    </row>
    <row r="17" spans="2:9" s="11" customFormat="1" ht="13.5" customHeight="1">
      <c r="B17" s="80" t="s">
        <v>8</v>
      </c>
      <c r="C17" s="84" t="str">
        <f>IF(入力シート!U20="","",入力シート!U20)</f>
        <v/>
      </c>
      <c r="D17" s="123"/>
      <c r="E17" s="53"/>
      <c r="F17" s="84" t="str">
        <f>IF(入力シート!O3="",IF(入力シート!O5="","",入力シート!O5),IF(入力シート!O4="","",入力シート!O4))</f>
        <v/>
      </c>
      <c r="G17" s="85"/>
      <c r="H17" s="82" t="str">
        <f>IF(入力シート!P3="",IF(入力シート!P5="","",入力シート!P5),IF(入力シート!P4="","",入力シート!P4))</f>
        <v/>
      </c>
      <c r="I17" s="23"/>
    </row>
    <row r="18" spans="2:9" s="11" customFormat="1" ht="21.75" customHeight="1">
      <c r="B18" s="81"/>
      <c r="C18" s="121" t="str">
        <f>IF(入力シート!S20="","",入力シート!S20)</f>
        <v/>
      </c>
      <c r="D18" s="122"/>
      <c r="E18" s="62" t="str">
        <f>IF(入力シート!V20="","",入力シート!V20)</f>
        <v/>
      </c>
      <c r="F18" s="86"/>
      <c r="G18" s="87"/>
      <c r="H18" s="83"/>
      <c r="I18" s="24"/>
    </row>
    <row r="19" spans="2:9" s="11" customFormat="1" ht="13.5" customHeight="1">
      <c r="B19" s="80" t="s">
        <v>10</v>
      </c>
      <c r="C19" s="89" t="str">
        <f>IF(入力シート!U21="","",入力シート!U21)</f>
        <v/>
      </c>
      <c r="D19" s="90"/>
      <c r="E19" s="53"/>
      <c r="F19" s="84" t="str">
        <f>IF(入力シート!O3="",IF(入力シート!O6="","",入力シート!O6),IF(入力シート!O5="","",入力シート!O5))</f>
        <v/>
      </c>
      <c r="G19" s="85"/>
      <c r="H19" s="82" t="str">
        <f>IF(入力シート!P3="",IF(入力シート!P6="","",入力シート!P6),IF(入力シート!P5="","",入力シート!P5))</f>
        <v/>
      </c>
      <c r="I19" s="23"/>
    </row>
    <row r="20" spans="2:9" s="11" customFormat="1" ht="21.75" customHeight="1">
      <c r="B20" s="81"/>
      <c r="C20" s="86" t="str">
        <f>IF(入力シート!S21="","",入力シート!S21)</f>
        <v/>
      </c>
      <c r="D20" s="91"/>
      <c r="E20" s="62" t="str">
        <f>IF(入力シート!V21="","",入力シート!V21)</f>
        <v/>
      </c>
      <c r="F20" s="86"/>
      <c r="G20" s="87"/>
      <c r="H20" s="83"/>
      <c r="I20" s="24"/>
    </row>
    <row r="21" spans="2:9" s="11" customFormat="1" ht="13.5" customHeight="1">
      <c r="B21" s="80" t="s">
        <v>12</v>
      </c>
      <c r="C21" s="84" t="str">
        <f>IF(入力シート!U22="","",入力シート!U22)</f>
        <v/>
      </c>
      <c r="D21" s="123"/>
      <c r="E21" s="53"/>
      <c r="F21" s="84" t="str">
        <f>IF(入力シート!O3="",IF(入力シート!O7="","",入力シート!O7),IF(入力シート!O6="","",入力シート!O6))</f>
        <v/>
      </c>
      <c r="G21" s="85"/>
      <c r="H21" s="82" t="str">
        <f>IF(入力シート!P3="",IF(入力シート!P7="","",入力シート!P7),IF(入力シート!P6="","",入力シート!P6))</f>
        <v/>
      </c>
      <c r="I21" s="23"/>
    </row>
    <row r="22" spans="2:9" s="11" customFormat="1" ht="21.75" customHeight="1">
      <c r="B22" s="81"/>
      <c r="C22" s="121" t="str">
        <f>IF(入力シート!S22="","",入力シート!S22)</f>
        <v/>
      </c>
      <c r="D22" s="122"/>
      <c r="E22" s="60" t="str">
        <f>IF(入力シート!V22="","",入力シート!V22)</f>
        <v/>
      </c>
      <c r="F22" s="86"/>
      <c r="G22" s="87"/>
      <c r="H22" s="83"/>
      <c r="I22" s="24"/>
    </row>
    <row r="23" spans="2:9" s="11" customFormat="1" ht="13.5" customHeight="1">
      <c r="B23" s="80" t="s">
        <v>14</v>
      </c>
      <c r="C23" s="89" t="str">
        <f>IF(入力シート!U23="","",入力シート!U23)</f>
        <v/>
      </c>
      <c r="D23" s="90"/>
      <c r="E23" s="53"/>
      <c r="F23" s="84" t="str">
        <f>IF(入力シート!O3="",IF(入力シート!O8="","",入力シート!O8),IF(入力シート!O7="","",入力シート!O7))</f>
        <v/>
      </c>
      <c r="G23" s="85"/>
      <c r="H23" s="82" t="str">
        <f>IF(入力シート!P3="",IF(入力シート!P8="","",入力シート!P8),IF(入力シート!P7="","",入力シート!P7))</f>
        <v/>
      </c>
      <c r="I23" s="23"/>
    </row>
    <row r="24" spans="2:9" s="11" customFormat="1" ht="21.75" customHeight="1">
      <c r="B24" s="81"/>
      <c r="C24" s="86" t="str">
        <f>IF(入力シート!S23="","",入力シート!S23)</f>
        <v/>
      </c>
      <c r="D24" s="91"/>
      <c r="E24" s="62" t="str">
        <f>IF(入力シート!V23="","",入力シート!V23)</f>
        <v/>
      </c>
      <c r="F24" s="86"/>
      <c r="G24" s="87"/>
      <c r="H24" s="83"/>
      <c r="I24" s="24"/>
    </row>
    <row r="25" spans="2:9" s="11" customFormat="1" ht="13.5" customHeight="1">
      <c r="B25" s="80" t="s">
        <v>7</v>
      </c>
      <c r="C25" s="89" t="str">
        <f>IF(入力シート!U24="","",入力シート!U24)</f>
        <v/>
      </c>
      <c r="D25" s="90"/>
      <c r="E25" s="53"/>
      <c r="F25" s="84" t="str">
        <f>IF(入力シート!O3="",IF(入力シート!O9="","",入力シート!O9),IF(入力シート!O8="","",入力シート!O8))</f>
        <v/>
      </c>
      <c r="G25" s="85"/>
      <c r="H25" s="82" t="str">
        <f>IF(入力シート!P3="",IF(入力シート!P9="","",入力シート!P9),IF(入力シート!P8="","",入力シート!P8))</f>
        <v/>
      </c>
      <c r="I25" s="23"/>
    </row>
    <row r="26" spans="2:9" s="11" customFormat="1" ht="21.75" customHeight="1">
      <c r="B26" s="81"/>
      <c r="C26" s="86" t="str">
        <f>IF(入力シート!S24="","",入力シート!S24)</f>
        <v/>
      </c>
      <c r="D26" s="91"/>
      <c r="E26" s="62" t="str">
        <f>IF(入力シート!V24="","",入力シート!V24)</f>
        <v/>
      </c>
      <c r="F26" s="86"/>
      <c r="G26" s="87"/>
      <c r="H26" s="83"/>
      <c r="I26" s="24"/>
    </row>
    <row r="27" spans="2:9" s="11" customFormat="1" ht="13.5" customHeight="1">
      <c r="B27" s="80" t="s">
        <v>9</v>
      </c>
      <c r="C27" s="89" t="str">
        <f>IF(入力シート!U25="","",入力シート!U25)</f>
        <v/>
      </c>
      <c r="D27" s="90"/>
      <c r="E27" s="53"/>
      <c r="F27" s="84" t="str">
        <f>IF(入力シート!O9="","",入力シート!O9)</f>
        <v/>
      </c>
      <c r="G27" s="85"/>
      <c r="H27" s="82" t="str">
        <f>IF(入力シート!P9="","",入力シート!P9)</f>
        <v/>
      </c>
      <c r="I27" s="23"/>
    </row>
    <row r="28" spans="2:9" s="11" customFormat="1" ht="21.75" customHeight="1">
      <c r="B28" s="81"/>
      <c r="C28" s="109" t="str">
        <f>IF(入力シート!S25="","",入力シート!S25)</f>
        <v/>
      </c>
      <c r="D28" s="110"/>
      <c r="E28" s="62" t="str">
        <f>IF(入力シート!V25="","",入力シート!V25)</f>
        <v/>
      </c>
      <c r="F28" s="86"/>
      <c r="G28" s="87"/>
      <c r="H28" s="83"/>
      <c r="I28" s="24"/>
    </row>
    <row r="29" spans="2:9" s="11" customFormat="1" ht="13.5" customHeight="1">
      <c r="B29" s="80" t="s">
        <v>11</v>
      </c>
      <c r="C29" s="89" t="str">
        <f>IF(入力シート!U26="","",入力シート!U26)</f>
        <v/>
      </c>
      <c r="D29" s="90"/>
      <c r="E29" s="53"/>
      <c r="F29" s="84" t="str">
        <f>IF(入力シート!O10="","",入力シート!O10)</f>
        <v/>
      </c>
      <c r="G29" s="85"/>
      <c r="H29" s="82" t="str">
        <f>IF(入力シート!P10="","",入力シート!P10)</f>
        <v/>
      </c>
      <c r="I29" s="23"/>
    </row>
    <row r="30" spans="2:9" s="11" customFormat="1" ht="21.75" customHeight="1">
      <c r="B30" s="81"/>
      <c r="C30" s="86" t="str">
        <f>IF(入力シート!S26="","",入力シート!S26)</f>
        <v/>
      </c>
      <c r="D30" s="91"/>
      <c r="E30" s="62" t="str">
        <f>IF(入力シート!V26="","",入力シート!V26)</f>
        <v/>
      </c>
      <c r="F30" s="86"/>
      <c r="G30" s="87"/>
      <c r="H30" s="83"/>
      <c r="I30" s="25"/>
    </row>
    <row r="31" spans="2:9" s="11" customFormat="1" ht="13.5" customHeight="1">
      <c r="B31" s="80" t="s">
        <v>13</v>
      </c>
      <c r="C31" s="89" t="str">
        <f>IF(入力シート!U27="","",入力シート!U27)</f>
        <v/>
      </c>
      <c r="D31" s="90"/>
      <c r="E31" s="53"/>
      <c r="F31" s="84" t="str">
        <f>IF(入力シート!O11="","",入力シート!O11)</f>
        <v/>
      </c>
      <c r="G31" s="85"/>
      <c r="H31" s="82" t="str">
        <f>IF(入力シート!P11="","",入力シート!P11)</f>
        <v/>
      </c>
      <c r="I31" s="23"/>
    </row>
    <row r="32" spans="2:9" s="11" customFormat="1" ht="21.75" customHeight="1">
      <c r="B32" s="81"/>
      <c r="C32" s="86" t="str">
        <f>IF(入力シート!S27="","",入力シート!S27)</f>
        <v/>
      </c>
      <c r="D32" s="91"/>
      <c r="E32" s="62" t="str">
        <f>IF(入力シート!V27="","",入力シート!V27)</f>
        <v/>
      </c>
      <c r="F32" s="86"/>
      <c r="G32" s="87"/>
      <c r="H32" s="83"/>
      <c r="I32" s="25"/>
    </row>
    <row r="33" spans="2:9" s="11" customFormat="1" ht="13.5" customHeight="1">
      <c r="B33" s="80" t="s">
        <v>19</v>
      </c>
      <c r="C33" s="89" t="str">
        <f>IF(入力シート!U28="","",入力シート!U28)</f>
        <v/>
      </c>
      <c r="D33" s="90"/>
      <c r="E33" s="53"/>
      <c r="F33" s="84" t="str">
        <f>IF(入力シート!O12="","",入力シート!O12)</f>
        <v/>
      </c>
      <c r="G33" s="85"/>
      <c r="H33" s="82" t="str">
        <f>IF(入力シート!P12="","",入力シート!P12)</f>
        <v/>
      </c>
      <c r="I33" s="23"/>
    </row>
    <row r="34" spans="2:9" s="11" customFormat="1" ht="21.75" customHeight="1">
      <c r="B34" s="81"/>
      <c r="C34" s="86" t="str">
        <f>IF(入力シート!S28="","",入力シート!S28)</f>
        <v/>
      </c>
      <c r="D34" s="91"/>
      <c r="E34" s="60" t="str">
        <f>IF(入力シート!V28="","",入力シート!V28)</f>
        <v/>
      </c>
      <c r="F34" s="86"/>
      <c r="G34" s="87"/>
      <c r="H34" s="83"/>
      <c r="I34" s="25"/>
    </row>
    <row r="35" spans="2:9" s="1" customFormat="1" ht="14.25" customHeight="1">
      <c r="B35" s="108" t="s">
        <v>21</v>
      </c>
      <c r="C35" s="108"/>
      <c r="D35" s="108"/>
      <c r="E35" s="108"/>
      <c r="F35" s="108"/>
      <c r="G35" s="108"/>
      <c r="H35" s="108"/>
      <c r="I35" s="108"/>
    </row>
    <row r="36" spans="2:9" s="1" customFormat="1" ht="14.25" customHeight="1">
      <c r="B36" s="100" t="s">
        <v>25</v>
      </c>
      <c r="C36" s="100"/>
      <c r="D36" s="100"/>
      <c r="E36" s="100"/>
      <c r="F36" s="100"/>
      <c r="G36" s="100"/>
      <c r="H36" s="100"/>
      <c r="I36" s="100"/>
    </row>
    <row r="37" spans="2:9" s="1" customFormat="1" ht="14.25" customHeight="1">
      <c r="B37" s="101" t="s">
        <v>20</v>
      </c>
      <c r="C37" s="101"/>
      <c r="D37" s="101"/>
      <c r="E37" s="101"/>
      <c r="F37" s="101"/>
      <c r="G37" s="101"/>
      <c r="H37" s="101"/>
      <c r="I37" s="101"/>
    </row>
    <row r="38" spans="2:9" s="1" customFormat="1" ht="14.25" customHeight="1">
      <c r="B38" s="111"/>
      <c r="C38" s="111"/>
      <c r="D38" s="111"/>
      <c r="E38" s="111"/>
      <c r="F38" s="111"/>
      <c r="G38" s="111"/>
      <c r="H38" s="111"/>
      <c r="I38" s="111"/>
    </row>
    <row r="39" spans="2:9" s="1" customFormat="1" ht="6" customHeight="1">
      <c r="B39" s="2"/>
    </row>
    <row r="40" spans="2:9" s="1" customFormat="1" ht="13.5" customHeight="1">
      <c r="B40" s="102" t="str">
        <f>IF(入力シート!G9="","",入力シート!D9&amp;入力シート!E9&amp;入力シート!G9)</f>
        <v/>
      </c>
      <c r="C40" s="103"/>
      <c r="D40" s="103"/>
      <c r="E40" s="103"/>
      <c r="F40" s="103"/>
      <c r="G40" s="103"/>
      <c r="H40" s="103"/>
      <c r="I40" s="104"/>
    </row>
    <row r="41" spans="2:9" s="1" customFormat="1" ht="12.75" customHeight="1">
      <c r="B41" s="7" t="s">
        <v>26</v>
      </c>
      <c r="I41" s="8"/>
    </row>
    <row r="42" spans="2:9" s="1" customFormat="1" ht="13.5" customHeight="1">
      <c r="B42" s="105" t="str">
        <f>IF(入力シート!D6="",IF(入力シート!E5="","","　上記の生徒は要項に照らし適格者であり、学校代表としてもふさわしく、また、保護者の同意を得ておりますので、大会への参加を申し込みいたします。"),"　上記の選手は要項に照らし適格者であり、チーム代表としてもふさわしく、また、保護者の同意を得ておりますので、大会への参加を申し込みいたします。")</f>
        <v/>
      </c>
      <c r="C42" s="106"/>
      <c r="D42" s="106"/>
      <c r="E42" s="106"/>
      <c r="F42" s="106"/>
      <c r="G42" s="106"/>
      <c r="H42" s="106"/>
      <c r="I42" s="107"/>
    </row>
    <row r="43" spans="2:9" s="1" customFormat="1" ht="13.5" customHeight="1">
      <c r="B43" s="105"/>
      <c r="C43" s="106"/>
      <c r="D43" s="106"/>
      <c r="E43" s="106"/>
      <c r="F43" s="106"/>
      <c r="G43" s="106"/>
      <c r="H43" s="106"/>
      <c r="I43" s="107"/>
    </row>
    <row r="44" spans="2:9" s="1" customFormat="1" ht="13.5" customHeight="1">
      <c r="B44" s="7"/>
      <c r="I44" s="8"/>
    </row>
    <row r="45" spans="2:9" s="1" customFormat="1" ht="13.5" customHeight="1">
      <c r="B45" s="19"/>
      <c r="C45" s="20"/>
      <c r="D45" s="88" t="str">
        <f>IF(入力シート!D6="",IF(入力シート!E5="","",入力シート!D5&amp;入力シート!E5&amp;入力シート!H5&amp;"　校長"),入力シート!D6&amp;"　代表責任者")</f>
        <v/>
      </c>
      <c r="E45" s="88"/>
      <c r="F45" s="88"/>
      <c r="G45" s="27" t="str">
        <f>IF(入力シート!D8="","",入力シート!D8)</f>
        <v/>
      </c>
      <c r="H45" s="26" t="s">
        <v>22</v>
      </c>
      <c r="I45" s="21"/>
    </row>
    <row r="46" spans="2:9" s="1" customFormat="1" ht="9" customHeight="1">
      <c r="B46" s="9"/>
      <c r="C46" s="3"/>
      <c r="D46" s="3"/>
      <c r="E46" s="3"/>
      <c r="F46" s="3"/>
      <c r="G46" s="3"/>
      <c r="H46" s="3"/>
      <c r="I46" s="10"/>
    </row>
    <row r="47" spans="2:9" s="1" customFormat="1" ht="13.5" customHeight="1">
      <c r="B47" s="99"/>
      <c r="C47" s="99"/>
      <c r="D47" s="99"/>
      <c r="E47" s="99"/>
      <c r="F47" s="99"/>
      <c r="G47" s="99"/>
      <c r="H47" s="99"/>
      <c r="I47" s="99"/>
    </row>
    <row r="48" spans="2:9" ht="13.5" customHeight="1"/>
    <row r="49" ht="13.5" customHeight="1"/>
  </sheetData>
  <mergeCells count="83">
    <mergeCell ref="F21:G22"/>
    <mergeCell ref="H21:H22"/>
    <mergeCell ref="F15:G16"/>
    <mergeCell ref="H15:H16"/>
    <mergeCell ref="F17:G18"/>
    <mergeCell ref="H17:H18"/>
    <mergeCell ref="F19:G20"/>
    <mergeCell ref="H19:H20"/>
    <mergeCell ref="C22:D22"/>
    <mergeCell ref="C18:D18"/>
    <mergeCell ref="C17:D17"/>
    <mergeCell ref="C10:D10"/>
    <mergeCell ref="C21:D21"/>
    <mergeCell ref="C19:D19"/>
    <mergeCell ref="C20:D20"/>
    <mergeCell ref="C12:D12"/>
    <mergeCell ref="C15:D15"/>
    <mergeCell ref="C16:D16"/>
    <mergeCell ref="B5:I5"/>
    <mergeCell ref="B6:C6"/>
    <mergeCell ref="C8:D8"/>
    <mergeCell ref="C9:D9"/>
    <mergeCell ref="G7:H7"/>
    <mergeCell ref="G8:H8"/>
    <mergeCell ref="G9:H9"/>
    <mergeCell ref="C7:D7"/>
    <mergeCell ref="D6:G6"/>
    <mergeCell ref="H6:I6"/>
    <mergeCell ref="B1:I1"/>
    <mergeCell ref="B2:C2"/>
    <mergeCell ref="B3:C3"/>
    <mergeCell ref="D2:G2"/>
    <mergeCell ref="H3:I3"/>
    <mergeCell ref="D3:G3"/>
    <mergeCell ref="B47:I47"/>
    <mergeCell ref="C25:D25"/>
    <mergeCell ref="C27:D27"/>
    <mergeCell ref="C29:D29"/>
    <mergeCell ref="B36:I36"/>
    <mergeCell ref="C30:D30"/>
    <mergeCell ref="B37:I37"/>
    <mergeCell ref="B40:I40"/>
    <mergeCell ref="B42:I43"/>
    <mergeCell ref="B35:I35"/>
    <mergeCell ref="C32:D32"/>
    <mergeCell ref="C28:D28"/>
    <mergeCell ref="C26:D26"/>
    <mergeCell ref="B38:I38"/>
    <mergeCell ref="H29:H30"/>
    <mergeCell ref="F31:G32"/>
    <mergeCell ref="G10:H10"/>
    <mergeCell ref="G11:H11"/>
    <mergeCell ref="G12:H12"/>
    <mergeCell ref="B13:I13"/>
    <mergeCell ref="C14:D14"/>
    <mergeCell ref="G14:H14"/>
    <mergeCell ref="C11:D11"/>
    <mergeCell ref="F23:G24"/>
    <mergeCell ref="H23:H24"/>
    <mergeCell ref="F25:G26"/>
    <mergeCell ref="H25:H26"/>
    <mergeCell ref="F27:G28"/>
    <mergeCell ref="H27:H28"/>
    <mergeCell ref="C23:D23"/>
    <mergeCell ref="C31:D31"/>
    <mergeCell ref="C34:D34"/>
    <mergeCell ref="C33:D33"/>
    <mergeCell ref="C24:D24"/>
    <mergeCell ref="H31:H32"/>
    <mergeCell ref="F33:G34"/>
    <mergeCell ref="H33:H34"/>
    <mergeCell ref="F29:G30"/>
    <mergeCell ref="D45:F45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honeticPr fontId="1"/>
  <pageMargins left="0.39370078740157483" right="0.39370078740157483" top="1.1811023622047245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480A-895E-48CA-830D-BE416F9AB42A}">
  <dimension ref="B2:M39"/>
  <sheetViews>
    <sheetView workbookViewId="0">
      <selection activeCell="Q10" sqref="Q10"/>
    </sheetView>
  </sheetViews>
  <sheetFormatPr defaultColWidth="8.85546875" defaultRowHeight="15.6" customHeight="1"/>
  <cols>
    <col min="1" max="1" width="8.85546875" style="42"/>
    <col min="2" max="2" width="3.5703125" style="42" customWidth="1"/>
    <col min="3" max="3" width="12.42578125" style="42" customWidth="1"/>
    <col min="4" max="6" width="2.140625" style="42" customWidth="1"/>
    <col min="7" max="8" width="6.5703125" style="42" customWidth="1"/>
    <col min="9" max="9" width="3.5703125" style="42" customWidth="1"/>
    <col min="10" max="10" width="12.42578125" style="42" customWidth="1"/>
    <col min="11" max="13" width="2.140625" style="42" customWidth="1"/>
    <col min="14" max="16384" width="8.85546875" style="42"/>
  </cols>
  <sheetData>
    <row r="2" spans="2:13" ht="15.6" customHeight="1">
      <c r="B2" s="43" t="s">
        <v>53</v>
      </c>
      <c r="I2" s="43" t="s">
        <v>47</v>
      </c>
    </row>
    <row r="3" spans="2:13" ht="15.6" customHeight="1">
      <c r="B3" s="124" t="str">
        <f>IF(入力シート!O3="","","プログラムで使用！")</f>
        <v/>
      </c>
      <c r="C3" s="124"/>
      <c r="D3" s="124"/>
      <c r="E3" s="124"/>
      <c r="F3" s="124"/>
      <c r="I3" s="124" t="str">
        <f>IF(入力シート!O3="","プログラムで使用！","")</f>
        <v>プログラムで使用！</v>
      </c>
      <c r="J3" s="124"/>
      <c r="K3" s="124"/>
      <c r="L3" s="124"/>
      <c r="M3" s="124"/>
    </row>
    <row r="5" spans="2:13" ht="15.6" customHeight="1" thickBot="1"/>
    <row r="6" spans="2:13" ht="15.6" customHeight="1" thickBot="1">
      <c r="B6" s="125" t="str">
        <f>IF(入力シート!E5="","",入力シート!E5&amp;入力シート!H5)</f>
        <v/>
      </c>
      <c r="C6" s="126"/>
      <c r="D6" s="126"/>
      <c r="E6" s="126"/>
      <c r="F6" s="127"/>
      <c r="I6" s="125" t="str">
        <f>IF(入力シート!E5="","",入力シート!E5&amp;入力シート!H5)</f>
        <v/>
      </c>
      <c r="J6" s="126"/>
      <c r="K6" s="126"/>
      <c r="L6" s="126"/>
      <c r="M6" s="127"/>
    </row>
    <row r="7" spans="2:13" ht="15.6" customHeight="1" thickBot="1">
      <c r="B7" s="44" t="s">
        <v>45</v>
      </c>
      <c r="C7" s="42" t="str">
        <f>IF(B3="","",IF(入力シート!O2="","",入力シート!O2))</f>
        <v/>
      </c>
      <c r="E7" s="38" t="s">
        <v>43</v>
      </c>
      <c r="F7" s="39" t="s">
        <v>44</v>
      </c>
      <c r="I7" s="44" t="s">
        <v>45</v>
      </c>
      <c r="J7" s="42" t="str">
        <f>IF(I3="","",IF(入力シート!O2="","",入力シート!O2))</f>
        <v/>
      </c>
      <c r="L7" s="38" t="s">
        <v>43</v>
      </c>
      <c r="M7" s="39" t="s">
        <v>44</v>
      </c>
    </row>
    <row r="8" spans="2:13" ht="15.6" customHeight="1">
      <c r="B8" s="44" t="s">
        <v>46</v>
      </c>
      <c r="C8" s="42" t="str">
        <f>IF(B3="","",IF(入力シート!O3="","",入力シート!O3))</f>
        <v/>
      </c>
      <c r="E8" s="40" t="str">
        <f>IF(B3="","","○")</f>
        <v/>
      </c>
      <c r="F8" s="41" t="str">
        <f>IF(B3="","","○")</f>
        <v/>
      </c>
      <c r="I8" s="44" t="s">
        <v>46</v>
      </c>
      <c r="J8" s="42" t="str">
        <f>IF($I$3="","",IF(入力シート!O4="","",入力シート!O4))</f>
        <v/>
      </c>
      <c r="L8" s="40"/>
      <c r="M8" s="41" t="str">
        <f>IF($I$3="","",IF(J8="","","○"))</f>
        <v/>
      </c>
    </row>
    <row r="9" spans="2:13" ht="15.6" customHeight="1">
      <c r="B9" s="44"/>
      <c r="C9" s="42" t="str">
        <f>IF($B$3="","",IF(入力シート!O4="","",入力シート!O4))</f>
        <v/>
      </c>
      <c r="E9" s="40"/>
      <c r="F9" s="41" t="str">
        <f>IF($B$3="","",IF(C9="","","○"))</f>
        <v/>
      </c>
      <c r="I9" s="44"/>
      <c r="J9" s="42" t="str">
        <f>IF($I$3="","",IF(入力シート!O5="","",入力シート!O5))</f>
        <v/>
      </c>
      <c r="L9" s="40"/>
      <c r="M9" s="41" t="str">
        <f>IF($I$3="","",IF(J9="","","○"))</f>
        <v/>
      </c>
    </row>
    <row r="10" spans="2:13" ht="15.6" customHeight="1">
      <c r="B10" s="44"/>
      <c r="C10" s="42" t="str">
        <f>IF($B$3="","",IF(入力シート!O5="","",入力シート!O5))</f>
        <v/>
      </c>
      <c r="E10" s="40"/>
      <c r="F10" s="41" t="str">
        <f>IF($B$3="","",IF(C10="","","○"))</f>
        <v/>
      </c>
      <c r="I10" s="44"/>
      <c r="J10" s="42" t="str">
        <f>IF($I$3="","",IF(入力シート!O6="","",入力シート!O6))</f>
        <v/>
      </c>
      <c r="L10" s="40"/>
      <c r="M10" s="41" t="str">
        <f t="shared" ref="M10:M16" si="0">IF($I$3="","",IF(J10="","","○"))</f>
        <v/>
      </c>
    </row>
    <row r="11" spans="2:13" ht="15.6" customHeight="1">
      <c r="B11" s="44"/>
      <c r="C11" s="42" t="str">
        <f>IF($B$3="","",IF(入力シート!O6="","",入力シート!O6))</f>
        <v/>
      </c>
      <c r="E11" s="40"/>
      <c r="F11" s="41" t="str">
        <f>IF($B$3="","",IF(C11="","","○"))</f>
        <v/>
      </c>
      <c r="I11" s="44"/>
      <c r="J11" s="42" t="str">
        <f>IF($I$3="","",IF(入力シート!O7="","",入力シート!O7))</f>
        <v/>
      </c>
      <c r="L11" s="40"/>
      <c r="M11" s="41" t="str">
        <f t="shared" si="0"/>
        <v/>
      </c>
    </row>
    <row r="12" spans="2:13" ht="15.6" customHeight="1">
      <c r="B12" s="44"/>
      <c r="C12" s="42" t="str">
        <f>IF($B$3="","",IF(入力シート!O7="","",入力シート!O7))</f>
        <v/>
      </c>
      <c r="E12" s="40"/>
      <c r="F12" s="41" t="str">
        <f t="shared" ref="F12:F13" si="1">IF($B$3="","",IF(C12="","","○"))</f>
        <v/>
      </c>
      <c r="I12" s="44"/>
      <c r="J12" s="42" t="str">
        <f>IF($I$3="","",IF(入力シート!O8="","",入力シート!O8))</f>
        <v/>
      </c>
      <c r="L12" s="40"/>
      <c r="M12" s="41" t="str">
        <f>IF($I$3="","",IF(J12="","","○"))</f>
        <v/>
      </c>
    </row>
    <row r="13" spans="2:13" ht="15.6" customHeight="1">
      <c r="B13" s="44"/>
      <c r="C13" s="42" t="str">
        <f>IF($B$3="","",IF(入力シート!O8="","",入力シート!O8))</f>
        <v/>
      </c>
      <c r="E13" s="40"/>
      <c r="F13" s="41" t="str">
        <f t="shared" si="1"/>
        <v/>
      </c>
      <c r="I13" s="44"/>
      <c r="J13" s="42" t="str">
        <f>IF($I$3="","",IF(入力シート!O9="","",入力シート!O9))</f>
        <v/>
      </c>
      <c r="L13" s="40"/>
      <c r="M13" s="41" t="str">
        <f t="shared" si="0"/>
        <v/>
      </c>
    </row>
    <row r="14" spans="2:13" ht="15.6" customHeight="1">
      <c r="B14" s="44"/>
      <c r="C14" s="42" t="str">
        <f>IF($B$3="","",IF(入力シート!O9="","",入力シート!O9))</f>
        <v/>
      </c>
      <c r="E14" s="40"/>
      <c r="F14" s="41" t="str">
        <f>IF($B$3="","",IF(C14="","","○"))</f>
        <v/>
      </c>
      <c r="I14" s="44"/>
      <c r="J14" s="42" t="str">
        <f>IF($I$3="","",IF(入力シート!O10="","",入力シート!O10))</f>
        <v/>
      </c>
      <c r="L14" s="40"/>
      <c r="M14" s="41" t="str">
        <f t="shared" si="0"/>
        <v/>
      </c>
    </row>
    <row r="15" spans="2:13" ht="15.6" customHeight="1">
      <c r="B15" s="44"/>
      <c r="C15" s="42" t="str">
        <f>IF($B$3="","",IF(入力シート!O10="","",入力シート!O10))</f>
        <v/>
      </c>
      <c r="E15" s="40"/>
      <c r="F15" s="41" t="str">
        <f>IF($B$3="","",IF(C15="","","○"))</f>
        <v/>
      </c>
      <c r="I15" s="44"/>
      <c r="J15" s="42" t="str">
        <f>IF($I$3="","",IF(入力シート!O11="","",入力シート!O11))</f>
        <v/>
      </c>
      <c r="L15" s="40"/>
      <c r="M15" s="41" t="str">
        <f t="shared" si="0"/>
        <v/>
      </c>
    </row>
    <row r="16" spans="2:13" ht="15.6" customHeight="1">
      <c r="B16" s="44"/>
      <c r="C16" s="42" t="str">
        <f>IF($B$3="","",IF(入力シート!O11="","",入力シート!O11))</f>
        <v/>
      </c>
      <c r="E16" s="40"/>
      <c r="F16" s="41" t="str">
        <f>IF($B$3="","",IF(C16="","","○"))</f>
        <v/>
      </c>
      <c r="I16" s="44"/>
      <c r="J16" s="42" t="str">
        <f>IF($I$3="","",IF(入力シート!O12="","",入力シート!O12))</f>
        <v/>
      </c>
      <c r="L16" s="40"/>
      <c r="M16" s="41" t="str">
        <f t="shared" si="0"/>
        <v/>
      </c>
    </row>
    <row r="17" spans="2:13" ht="15.6" customHeight="1">
      <c r="B17" s="44"/>
      <c r="C17" s="42" t="str">
        <f>IF($B$3="","",IF(入力シート!O12="","",入力シート!O12))</f>
        <v/>
      </c>
      <c r="E17" s="40"/>
      <c r="F17" s="41" t="str">
        <f>IF($B$3="","",IF(C17="","","○"))</f>
        <v/>
      </c>
      <c r="L17" s="40"/>
      <c r="M17" s="40"/>
    </row>
    <row r="20" spans="2:13" ht="15.6" customHeight="1">
      <c r="B20" s="46" t="s">
        <v>48</v>
      </c>
      <c r="C20" s="47" t="str">
        <f>IF($B$3="","",IF(入力シート!C14="","",入力シート!C14))</f>
        <v/>
      </c>
      <c r="D20" s="47" t="str">
        <f>IF(C20="","",入力シート!E14)</f>
        <v/>
      </c>
      <c r="E20" s="47" t="str">
        <f>IF(C20="","",IF(入力シート!K14="","",入力シート!K14))</f>
        <v/>
      </c>
      <c r="F20" s="48" t="str">
        <f>IF(C20="","",IF(入力シート!L14="","",入力シート!L14))</f>
        <v/>
      </c>
      <c r="I20" s="46" t="s">
        <v>48</v>
      </c>
      <c r="J20" s="47" t="str">
        <f>IF($I$3="","",IF(入力シート!C14="","",入力シート!C14))</f>
        <v/>
      </c>
      <c r="K20" s="47" t="str">
        <f>IF(J20="","",入力シート!E14)</f>
        <v/>
      </c>
      <c r="L20" s="47" t="str">
        <f>IF(J20="","",IF(入力シート!K14="","",入力シート!K14))</f>
        <v/>
      </c>
      <c r="M20" s="48" t="str">
        <f>IF(J20="","",IF(入力シート!L14="","",入力シート!L14))</f>
        <v/>
      </c>
    </row>
    <row r="21" spans="2:13" ht="15.6" customHeight="1">
      <c r="B21" s="44" t="s">
        <v>49</v>
      </c>
      <c r="C21" s="42" t="str">
        <f>IF($B$3="","",IF(入力シート!C15="","",入力シート!C15))</f>
        <v/>
      </c>
      <c r="D21" s="42" t="str">
        <f>IF(C21="","",入力シート!E15)</f>
        <v/>
      </c>
      <c r="E21" s="42" t="str">
        <f>IF(C21="","",IF(入力シート!K15="","",入力シート!K15))</f>
        <v/>
      </c>
      <c r="F21" s="45" t="str">
        <f>IF(C21="","",IF(入力シート!L15="","",入力シート!L15))</f>
        <v/>
      </c>
      <c r="I21" s="44" t="s">
        <v>49</v>
      </c>
      <c r="J21" s="42" t="str">
        <f>IF($I$3="","",IF(入力シート!C15="","",入力シート!C15))</f>
        <v/>
      </c>
      <c r="K21" s="42" t="str">
        <f>IF(J21="","",入力シート!E15)</f>
        <v/>
      </c>
      <c r="L21" s="42" t="str">
        <f>IF(J21="","",IF(入力シート!K15="","",入力シート!K15))</f>
        <v/>
      </c>
      <c r="M21" s="45" t="str">
        <f>IF(J21="","",IF(入力シート!L15="","",入力シート!L15))</f>
        <v/>
      </c>
    </row>
    <row r="22" spans="2:13" ht="15.6" customHeight="1">
      <c r="B22" s="44"/>
      <c r="C22" s="42" t="str">
        <f>IF($B$3="","",IF(入力シート!C16="","",入力シート!C16))</f>
        <v/>
      </c>
      <c r="D22" s="42" t="str">
        <f>IF(C22="","",入力シート!E16)</f>
        <v/>
      </c>
      <c r="E22" s="42" t="str">
        <f>IF(C22="","",IF(入力シート!K16="","",入力シート!K16))</f>
        <v/>
      </c>
      <c r="F22" s="45" t="str">
        <f>IF(C22="","",IF(入力シート!L16="","",入力シート!L16))</f>
        <v/>
      </c>
      <c r="I22" s="44"/>
      <c r="J22" s="42" t="str">
        <f>IF($I$3="","",IF(入力シート!C16="","",入力シート!C16))</f>
        <v/>
      </c>
      <c r="K22" s="42" t="str">
        <f>IF(J22="","",入力シート!E16)</f>
        <v/>
      </c>
      <c r="L22" s="42" t="str">
        <f>IF(J22="","",IF(入力シート!K16="","",入力シート!K16))</f>
        <v/>
      </c>
      <c r="M22" s="45" t="str">
        <f>IF(J22="","",IF(入力シート!L16="","",入力シート!L16))</f>
        <v/>
      </c>
    </row>
    <row r="23" spans="2:13" ht="15.6" customHeight="1">
      <c r="B23" s="44"/>
      <c r="C23" s="42" t="str">
        <f>IF($B$3="","",IF(入力シート!C17="","",入力シート!C17))</f>
        <v/>
      </c>
      <c r="D23" s="42" t="str">
        <f>IF(C23="","",入力シート!E17)</f>
        <v/>
      </c>
      <c r="E23" s="42" t="str">
        <f>IF(C23="","",IF(入力シート!K17="","",入力シート!K17))</f>
        <v/>
      </c>
      <c r="F23" s="45" t="str">
        <f>IF(C23="","",IF(入力シート!L17="","",入力シート!L17))</f>
        <v/>
      </c>
      <c r="I23" s="44"/>
      <c r="J23" s="42" t="str">
        <f>IF($I$3="","",IF(入力シート!C17="","",入力シート!C17))</f>
        <v/>
      </c>
      <c r="K23" s="42" t="str">
        <f>IF(J23="","",入力シート!E17)</f>
        <v/>
      </c>
      <c r="L23" s="42" t="str">
        <f>IF(J23="","",IF(入力シート!K17="","",入力シート!K17))</f>
        <v/>
      </c>
      <c r="M23" s="45" t="str">
        <f>IF(J23="","",IF(入力シート!L17="","",入力シート!L17))</f>
        <v/>
      </c>
    </row>
    <row r="24" spans="2:13" ht="15.6" customHeight="1">
      <c r="B24" s="44"/>
      <c r="C24" s="42" t="str">
        <f>IF($B$3="","",IF(入力シート!C18="","",入力シート!C18))</f>
        <v/>
      </c>
      <c r="D24" s="42" t="str">
        <f>IF(C24="","",入力シート!E18)</f>
        <v/>
      </c>
      <c r="E24" s="42" t="str">
        <f>IF(C24="","",IF(入力シート!K18="","",入力シート!K18))</f>
        <v/>
      </c>
      <c r="F24" s="45" t="str">
        <f>IF(C24="","",IF(入力シート!L18="","",入力シート!L18))</f>
        <v/>
      </c>
      <c r="I24" s="44"/>
      <c r="J24" s="42" t="str">
        <f>IF($I$3="","",IF(入力シート!C18="","",入力シート!C18))</f>
        <v/>
      </c>
      <c r="K24" s="42" t="str">
        <f>IF(J24="","",入力シート!E18)</f>
        <v/>
      </c>
      <c r="L24" s="42" t="str">
        <f>IF(J24="","",IF(入力シート!K18="","",入力シート!K18))</f>
        <v/>
      </c>
      <c r="M24" s="45" t="str">
        <f>IF(J24="","",IF(入力シート!L18="","",入力シート!L18))</f>
        <v/>
      </c>
    </row>
    <row r="25" spans="2:13" ht="15.6" customHeight="1">
      <c r="B25" s="44"/>
      <c r="C25" s="42" t="str">
        <f>IF($B$3="","",IF(入力シート!C19="","",入力シート!C19))</f>
        <v/>
      </c>
      <c r="D25" s="42" t="str">
        <f>IF(C25="","",入力シート!E19)</f>
        <v/>
      </c>
      <c r="E25" s="42" t="str">
        <f>IF(C25="","",IF(入力シート!K19="","",入力シート!K19))</f>
        <v/>
      </c>
      <c r="F25" s="45" t="str">
        <f>IF(C25="","",IF(入力シート!L19="","",入力シート!L19))</f>
        <v/>
      </c>
      <c r="I25" s="44"/>
      <c r="J25" s="42" t="str">
        <f>IF($I$3="","",IF(入力シート!C19="","",入力シート!C19))</f>
        <v/>
      </c>
      <c r="K25" s="42" t="str">
        <f>IF(J25="","",入力シート!E19)</f>
        <v/>
      </c>
      <c r="L25" s="42" t="str">
        <f>IF(J25="","",IF(入力シート!K19="","",入力シート!K19))</f>
        <v/>
      </c>
      <c r="M25" s="45" t="str">
        <f>IF(J25="","",IF(入力シート!L19="","",入力シート!L19))</f>
        <v/>
      </c>
    </row>
    <row r="26" spans="2:13" ht="15.6" customHeight="1">
      <c r="B26" s="44"/>
      <c r="C26" s="42" t="str">
        <f>IF($B$3="","",IF(入力シート!C20="","",入力シート!C20))</f>
        <v/>
      </c>
      <c r="D26" s="42" t="str">
        <f>IF(C26="","",入力シート!E20)</f>
        <v/>
      </c>
      <c r="E26" s="42" t="str">
        <f>IF(C26="","",IF(入力シート!K20="","",入力シート!K20))</f>
        <v/>
      </c>
      <c r="F26" s="45" t="str">
        <f>IF(C26="","",IF(入力シート!L20="","",入力シート!L20))</f>
        <v/>
      </c>
      <c r="I26" s="44"/>
      <c r="J26" s="42" t="str">
        <f>IF($I$3="","",IF(入力シート!C20="","",入力シート!C20))</f>
        <v/>
      </c>
      <c r="K26" s="42" t="str">
        <f>IF(J26="","",入力シート!E20)</f>
        <v/>
      </c>
      <c r="L26" s="42" t="str">
        <f>IF(J26="","",IF(入力シート!K20="","",入力シート!K20))</f>
        <v/>
      </c>
      <c r="M26" s="45" t="str">
        <f>IF(J26="","",IF(入力シート!L20="","",入力シート!L20))</f>
        <v/>
      </c>
    </row>
    <row r="27" spans="2:13" ht="15.6" customHeight="1">
      <c r="B27" s="44"/>
      <c r="C27" s="42" t="str">
        <f>IF($B$3="","",IF(入力シート!C21="","",入力シート!C21))</f>
        <v/>
      </c>
      <c r="D27" s="42" t="str">
        <f>IF(C27="","",入力シート!E21)</f>
        <v/>
      </c>
      <c r="E27" s="42" t="str">
        <f>IF(C27="","",IF(入力シート!K21="","",入力シート!K21))</f>
        <v/>
      </c>
      <c r="F27" s="45" t="str">
        <f>IF(C27="","",IF(入力シート!L21="","",入力シート!L21))</f>
        <v/>
      </c>
      <c r="I27" s="44"/>
      <c r="J27" s="42" t="str">
        <f>IF($I$3="","",IF(入力シート!C21="","",入力シート!C21))</f>
        <v/>
      </c>
      <c r="K27" s="42" t="str">
        <f>IF(J27="","",入力シート!E21)</f>
        <v/>
      </c>
      <c r="L27" s="42" t="str">
        <f>IF(J27="","",IF(入力シート!K21="","",入力シート!K21))</f>
        <v/>
      </c>
      <c r="M27" s="45" t="str">
        <f>IF(J27="","",IF(入力シート!L21="","",入力シート!L21))</f>
        <v/>
      </c>
    </row>
    <row r="28" spans="2:13" ht="15.6" customHeight="1">
      <c r="B28" s="44"/>
      <c r="C28" s="42" t="str">
        <f>IF($B$3="","",IF(入力シート!C22="","",入力シート!C22))</f>
        <v/>
      </c>
      <c r="D28" s="42" t="str">
        <f>IF(C28="","",入力シート!E22)</f>
        <v/>
      </c>
      <c r="E28" s="42" t="str">
        <f>IF(C28="","",IF(入力シート!K22="","",入力シート!K22))</f>
        <v/>
      </c>
      <c r="F28" s="45" t="str">
        <f>IF(C28="","",IF(入力シート!L22="","",入力シート!L22))</f>
        <v/>
      </c>
      <c r="I28" s="44"/>
      <c r="J28" s="42" t="str">
        <f>IF($I$3="","",IF(入力シート!C22="","",入力シート!C22))</f>
        <v/>
      </c>
      <c r="K28" s="42" t="str">
        <f>IF(J28="","",入力シート!E22)</f>
        <v/>
      </c>
      <c r="L28" s="42" t="str">
        <f>IF(J28="","",IF(入力シート!K22="","",入力シート!K22))</f>
        <v/>
      </c>
      <c r="M28" s="45" t="str">
        <f>IF(J28="","",IF(入力シート!L22="","",入力シート!L22))</f>
        <v/>
      </c>
    </row>
    <row r="29" spans="2:13" ht="15.6" customHeight="1">
      <c r="B29" s="44"/>
      <c r="C29" s="42" t="str">
        <f>IF($B$3="","",IF(入力シート!C23="","",入力シート!C23))</f>
        <v/>
      </c>
      <c r="D29" s="42" t="str">
        <f>IF(C29="","",入力シート!E23)</f>
        <v/>
      </c>
      <c r="E29" s="42" t="str">
        <f>IF(C29="","",IF(入力シート!K23="","",入力シート!K23))</f>
        <v/>
      </c>
      <c r="F29" s="45" t="str">
        <f>IF(C29="","",IF(入力シート!L23="","",入力シート!L23))</f>
        <v/>
      </c>
      <c r="I29" s="44"/>
      <c r="J29" s="42" t="str">
        <f>IF($I$3="","",IF(入力シート!C23="","",入力シート!C23))</f>
        <v/>
      </c>
      <c r="K29" s="42" t="str">
        <f>IF(J29="","",入力シート!E23)</f>
        <v/>
      </c>
      <c r="L29" s="42" t="str">
        <f>IF(J29="","",IF(入力シート!K23="","",入力シート!K23))</f>
        <v/>
      </c>
      <c r="M29" s="45" t="str">
        <f>IF(J29="","",IF(入力シート!L23="","",入力シート!L23))</f>
        <v/>
      </c>
    </row>
    <row r="30" spans="2:13" ht="15.6" customHeight="1">
      <c r="B30" s="44"/>
      <c r="C30" s="42" t="str">
        <f>IF($B$3="","",IF(入力シート!C24="","",入力シート!C24))</f>
        <v/>
      </c>
      <c r="D30" s="42" t="str">
        <f>IF(C30="","",入力シート!E24)</f>
        <v/>
      </c>
      <c r="E30" s="42" t="str">
        <f>IF(C30="","",IF(入力シート!K24="","",入力シート!K24))</f>
        <v/>
      </c>
      <c r="F30" s="45" t="str">
        <f>IF(C30="","",IF(入力シート!L24="","",入力シート!L24))</f>
        <v/>
      </c>
      <c r="I30" s="44"/>
      <c r="J30" s="42" t="str">
        <f>IF($I$3="","",IF(入力シート!C24="","",入力シート!C24))</f>
        <v/>
      </c>
      <c r="K30" s="42" t="str">
        <f>IF(J30="","",入力シート!E24)</f>
        <v/>
      </c>
      <c r="L30" s="42" t="str">
        <f>IF(J30="","",IF(入力シート!K24="","",入力シート!K24))</f>
        <v/>
      </c>
      <c r="M30" s="45" t="str">
        <f>IF(J30="","",IF(入力シート!L24="","",入力シート!L24))</f>
        <v/>
      </c>
    </row>
    <row r="31" spans="2:13" ht="15.6" customHeight="1">
      <c r="B31" s="44"/>
      <c r="C31" s="42" t="str">
        <f>IF($B$3="","",IF(入力シート!C25="","",入力シート!C25))</f>
        <v/>
      </c>
      <c r="D31" s="42" t="str">
        <f>IF(C31="","",入力シート!E25)</f>
        <v/>
      </c>
      <c r="E31" s="42" t="str">
        <f>IF(C31="","",IF(入力シート!K25="","",入力シート!K25))</f>
        <v/>
      </c>
      <c r="F31" s="45" t="str">
        <f>IF(C31="","",IF(入力シート!L25="","",入力シート!L25))</f>
        <v/>
      </c>
      <c r="I31" s="44"/>
      <c r="J31" s="42" t="str">
        <f>IF($I$3="","",IF(入力シート!C25="","",入力シート!C25))</f>
        <v/>
      </c>
      <c r="K31" s="42" t="str">
        <f>IF(J31="","",入力シート!E25)</f>
        <v/>
      </c>
      <c r="L31" s="42" t="str">
        <f>IF(J31="","",IF(入力シート!K25="","",入力シート!K25))</f>
        <v/>
      </c>
      <c r="M31" s="45" t="str">
        <f>IF(J31="","",IF(入力シート!L25="","",入力シート!L25))</f>
        <v/>
      </c>
    </row>
    <row r="32" spans="2:13" ht="15.6" customHeight="1">
      <c r="B32" s="44"/>
      <c r="C32" s="42" t="str">
        <f>IF($B$3="","",IF(入力シート!C26="","",入力シート!C26))</f>
        <v/>
      </c>
      <c r="D32" s="42" t="str">
        <f>IF(C32="","",入力シート!E26)</f>
        <v/>
      </c>
      <c r="E32" s="42" t="str">
        <f>IF(C32="","",IF(入力シート!K26="","",入力シート!K26))</f>
        <v/>
      </c>
      <c r="F32" s="45" t="str">
        <f>IF(C32="","",IF(入力シート!L26="","",入力シート!L26))</f>
        <v/>
      </c>
      <c r="I32" s="44"/>
      <c r="J32" s="42" t="str">
        <f>IF($I$3="","",IF(入力シート!C26="","",入力シート!C26))</f>
        <v/>
      </c>
      <c r="K32" s="42" t="str">
        <f>IF(J32="","",入力シート!E26)</f>
        <v/>
      </c>
      <c r="L32" s="42" t="str">
        <f>IF(J32="","",IF(入力シート!K26="","",入力シート!K26))</f>
        <v/>
      </c>
      <c r="M32" s="45" t="str">
        <f>IF(J32="","",IF(入力シート!L26="","",入力シート!L26))</f>
        <v/>
      </c>
    </row>
    <row r="33" spans="2:13" ht="15.6" customHeight="1">
      <c r="B33" s="44"/>
      <c r="C33" s="42" t="str">
        <f>IF($B$3="","",IF(入力シート!C27="","",入力シート!C27))</f>
        <v/>
      </c>
      <c r="D33" s="42" t="str">
        <f>IF(C33="","",入力シート!E27)</f>
        <v/>
      </c>
      <c r="E33" s="42" t="str">
        <f>IF(C33="","",IF(入力シート!K27="","",入力シート!K27))</f>
        <v/>
      </c>
      <c r="F33" s="45" t="str">
        <f>IF(C33="","",IF(入力シート!L27="","",入力シート!L27))</f>
        <v/>
      </c>
      <c r="I33" s="44"/>
      <c r="J33" s="42" t="str">
        <f>IF($I$3="","",IF(入力シート!C27="","",入力シート!C27))</f>
        <v/>
      </c>
      <c r="K33" s="42" t="str">
        <f>IF(J33="","",入力シート!E27)</f>
        <v/>
      </c>
      <c r="L33" s="42" t="str">
        <f>IF(J33="","",IF(入力シート!K27="","",入力シート!K27))</f>
        <v/>
      </c>
      <c r="M33" s="45" t="str">
        <f>IF(J33="","",IF(入力シート!L27="","",入力シート!L27))</f>
        <v/>
      </c>
    </row>
    <row r="34" spans="2:13" ht="15.6" customHeight="1">
      <c r="B34" s="44"/>
      <c r="C34" s="42" t="str">
        <f>IF($B$3="","",IF(入力シート!C28="","",入力シート!C28))</f>
        <v/>
      </c>
      <c r="D34" s="42" t="str">
        <f>IF(C34="","",入力シート!E28)</f>
        <v/>
      </c>
      <c r="E34" s="42" t="str">
        <f>IF(C34="","",IF(入力シート!K28="","",入力シート!K28))</f>
        <v/>
      </c>
      <c r="F34" s="45" t="str">
        <f>IF(C34="","",IF(入力シート!L28="","",入力シート!L28))</f>
        <v/>
      </c>
      <c r="I34" s="44"/>
      <c r="J34" s="42" t="str">
        <f>IF($I$3="","",IF(入力シート!C28="","",入力シート!C28))</f>
        <v/>
      </c>
      <c r="K34" s="42" t="str">
        <f>IF(J34="","",入力シート!E28)</f>
        <v/>
      </c>
      <c r="L34" s="42" t="str">
        <f>IF(J34="","",IF(入力シート!K28="","",入力シート!K28))</f>
        <v/>
      </c>
      <c r="M34" s="45" t="str">
        <f>IF(J34="","",IF(入力シート!L28="","",入力シート!L28))</f>
        <v/>
      </c>
    </row>
    <row r="35" spans="2:13" ht="15.6" customHeight="1">
      <c r="B35" s="44"/>
      <c r="C35" s="42" t="str">
        <f>IF($B$3="","",IF(入力シート!C29="","",入力シート!C29))</f>
        <v/>
      </c>
      <c r="D35" s="42" t="str">
        <f>IF(C35="","",入力シート!E29)</f>
        <v/>
      </c>
      <c r="E35" s="42" t="str">
        <f>IF(C35="","",IF(入力シート!K29="","",入力シート!K29))</f>
        <v/>
      </c>
      <c r="F35" s="45" t="str">
        <f>IF(C35="","",IF(入力シート!L29="","",入力シート!L29))</f>
        <v/>
      </c>
      <c r="I35" s="44"/>
      <c r="J35" s="42" t="str">
        <f>IF($I$3="","",IF(入力シート!C29="","",入力シート!C29))</f>
        <v/>
      </c>
      <c r="K35" s="42" t="str">
        <f>IF(J35="","",入力シート!E29)</f>
        <v/>
      </c>
      <c r="L35" s="42" t="str">
        <f>IF(J35="","",IF(入力シート!K29="","",入力シート!K29))</f>
        <v/>
      </c>
      <c r="M35" s="45" t="str">
        <f>IF(J35="","",IF(入力シート!L29="","",入力シート!L29))</f>
        <v/>
      </c>
    </row>
    <row r="36" spans="2:13" ht="15.6" customHeight="1">
      <c r="B36" s="44"/>
      <c r="C36" s="42" t="str">
        <f>IF($B$3="","",IF(入力シート!C30="","",入力シート!C30))</f>
        <v/>
      </c>
      <c r="D36" s="42" t="str">
        <f>IF(C36="","",入力シート!E30)</f>
        <v/>
      </c>
      <c r="E36" s="42" t="str">
        <f>IF(C36="","",IF(入力シート!K30="","",入力シート!K30))</f>
        <v/>
      </c>
      <c r="F36" s="45" t="str">
        <f>IF(C36="","",IF(入力シート!L30="","",入力シート!L30))</f>
        <v/>
      </c>
      <c r="I36" s="44"/>
      <c r="J36" s="42" t="str">
        <f>IF($I$3="","",IF(入力シート!C30="","",入力シート!C30))</f>
        <v/>
      </c>
      <c r="K36" s="42" t="str">
        <f>IF(J36="","",入力シート!E30)</f>
        <v/>
      </c>
      <c r="L36" s="42" t="str">
        <f>IF(J36="","",IF(入力シート!K30="","",入力シート!K30))</f>
        <v/>
      </c>
      <c r="M36" s="45" t="str">
        <f>IF(J36="","",IF(入力シート!L30="","",入力シート!L30))</f>
        <v/>
      </c>
    </row>
    <row r="37" spans="2:13" ht="15.6" customHeight="1">
      <c r="B37" s="44"/>
      <c r="C37" s="42" t="str">
        <f>IF($B$3="","",IF(入力シート!C31="","",入力シート!C31))</f>
        <v/>
      </c>
      <c r="D37" s="42" t="str">
        <f>IF(C37="","",入力シート!E31)</f>
        <v/>
      </c>
      <c r="E37" s="42" t="str">
        <f>IF(C37="","",IF(入力シート!K31="","",入力シート!K31))</f>
        <v/>
      </c>
      <c r="F37" s="45" t="str">
        <f>IF(C37="","",IF(入力シート!L31="","",入力シート!L31))</f>
        <v/>
      </c>
      <c r="I37" s="44"/>
      <c r="J37" s="42" t="str">
        <f>IF($I$3="","",IF(入力シート!C31="","",入力シート!C31))</f>
        <v/>
      </c>
      <c r="K37" s="42" t="str">
        <f>IF(J37="","",入力シート!E31)</f>
        <v/>
      </c>
      <c r="L37" s="42" t="str">
        <f>IF(J37="","",IF(入力シート!K31="","",入力シート!K31))</f>
        <v/>
      </c>
      <c r="M37" s="45" t="str">
        <f>IF(J37="","",IF(入力シート!L31="","",入力シート!L31))</f>
        <v/>
      </c>
    </row>
    <row r="38" spans="2:13" ht="15.6" customHeight="1">
      <c r="B38" s="44"/>
      <c r="C38" s="42" t="str">
        <f>IF($B$3="","",IF(入力シート!C32="","",入力シート!C32))</f>
        <v/>
      </c>
      <c r="D38" s="42" t="str">
        <f>IF(C38="","",入力シート!E32)</f>
        <v/>
      </c>
      <c r="E38" s="42" t="str">
        <f>IF(C38="","",IF(入力シート!K32="","",入力シート!K32))</f>
        <v/>
      </c>
      <c r="F38" s="45" t="str">
        <f>IF(C38="","",IF(入力シート!L32="","",入力シート!L32))</f>
        <v/>
      </c>
      <c r="I38" s="44"/>
      <c r="J38" s="42" t="str">
        <f>IF($I$3="","",IF(入力シート!C32="","",入力シート!C32))</f>
        <v/>
      </c>
      <c r="K38" s="42" t="str">
        <f>IF(J38="","",入力シート!E32)</f>
        <v/>
      </c>
      <c r="L38" s="42" t="str">
        <f>IF(J38="","",IF(入力シート!K32="","",入力シート!K32))</f>
        <v/>
      </c>
      <c r="M38" s="45" t="str">
        <f>IF(J38="","",IF(入力シート!L32="","",入力シート!L32))</f>
        <v/>
      </c>
    </row>
    <row r="39" spans="2:13" ht="15.6" customHeight="1">
      <c r="C39" s="42" t="str">
        <f>IF($B$3="","",IF(入力シート!C33="","",入力シート!C33))</f>
        <v/>
      </c>
    </row>
  </sheetData>
  <mergeCells count="4">
    <mergeCell ref="B3:F3"/>
    <mergeCell ref="B6:F6"/>
    <mergeCell ref="I6:M6"/>
    <mergeCell ref="I3:M3"/>
  </mergeCells>
  <phoneticPr fontId="1"/>
  <conditionalFormatting sqref="B3 I3">
    <cfRule type="notContainsBlanks" dxfId="0" priority="1">
      <formula>LEN(TRIM(B3))&gt;0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Documents\浩之データ\卓球\H15卓球\H15中総体\15市中総体参加申込書.jtd</Template>
  <Pages>2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記入上の注意</vt:lpstr>
      <vt:lpstr>入力シート</vt:lpstr>
      <vt:lpstr>申込書（印刷して職印をもらう）</vt:lpstr>
      <vt:lpstr>プログラム用（copyして値のみ貼り付け）</vt:lpstr>
      <vt:lpstr>'申込書（印刷して職印をもらう）'!Print_Area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  渉</dc:creator>
  <cp:lastModifiedBy>佐藤　遥香</cp:lastModifiedBy>
  <cp:revision>15</cp:revision>
  <cp:lastPrinted>2023-03-28T06:33:29Z</cp:lastPrinted>
  <dcterms:created xsi:type="dcterms:W3CDTF">2003-02-21T02:50:12Z</dcterms:created>
  <dcterms:modified xsi:type="dcterms:W3CDTF">2026-04-03T03:07:31Z</dcterms:modified>
</cp:coreProperties>
</file>