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75" activeTab="0"/>
  </bookViews>
  <sheets>
    <sheet name="男子団体" sheetId="1" r:id="rId1"/>
    <sheet name="女子団体" sheetId="2" r:id="rId2"/>
    <sheet name="個人（男子）" sheetId="3" r:id="rId3"/>
    <sheet name="個人（女子）" sheetId="4" r:id="rId4"/>
    <sheet name="Sheet3" sheetId="5" r:id="rId5"/>
  </sheets>
  <definedNames>
    <definedName name="_xlnm.Print_Area" localSheetId="3">'個人（女子）'!$D$2:$Q$35</definedName>
    <definedName name="_xlnm.Print_Area" localSheetId="2">'個人（男子）'!$D$2:$Q$35</definedName>
    <definedName name="_xlnm.Print_Area" localSheetId="1">'女子団体'!$D$2:$P$26</definedName>
    <definedName name="_xlnm.Print_Area" localSheetId="0">'男子団体'!$D$2:$P$29</definedName>
  </definedNames>
  <calcPr fullCalcOnLoad="1"/>
</workbook>
</file>

<file path=xl/sharedStrings.xml><?xml version="1.0" encoding="utf-8"?>
<sst xmlns="http://schemas.openxmlformats.org/spreadsheetml/2006/main" count="240" uniqueCount="104">
  <si>
    <t>学校名</t>
  </si>
  <si>
    <t>位置</t>
  </si>
  <si>
    <t>大将</t>
  </si>
  <si>
    <t>副将</t>
  </si>
  <si>
    <t>中堅</t>
  </si>
  <si>
    <t>次鋒</t>
  </si>
  <si>
    <t>先鋒</t>
  </si>
  <si>
    <t>補欠１</t>
  </si>
  <si>
    <t>補欠２</t>
  </si>
  <si>
    <t>補欠３</t>
  </si>
  <si>
    <t>個人戦出場者に○</t>
  </si>
  <si>
    <t>位</t>
  </si>
  <si>
    <t>立</t>
  </si>
  <si>
    <t>中学校　</t>
  </si>
  <si>
    <t>校長</t>
  </si>
  <si>
    <t>学年</t>
  </si>
  <si>
    <t>男 子 団 体 戦 申 込 書</t>
  </si>
  <si>
    <t>男 子 個 人 戦 申 込 書</t>
  </si>
  <si>
    <t>団体戦出場者に○</t>
  </si>
  <si>
    <t>階級</t>
  </si>
  <si>
    <t>女 子 個 人 戦 申 込 書</t>
  </si>
  <si>
    <t>大曲仙北</t>
  </si>
  <si>
    <t>湯沢雄勝</t>
  </si>
  <si>
    <t>無</t>
  </si>
  <si>
    <t>初段</t>
  </si>
  <si>
    <t>01</t>
  </si>
  <si>
    <t>02</t>
  </si>
  <si>
    <t>本荘由利</t>
  </si>
  <si>
    <t>中学校</t>
  </si>
  <si>
    <t>女 子 団 体 戦 申 込 書</t>
  </si>
  <si>
    <t>選　　手　　名</t>
  </si>
  <si>
    <t>月</t>
  </si>
  <si>
    <t>日</t>
  </si>
  <si>
    <t>鹿角市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</si>
  <si>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</si>
  <si>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</si>
  <si>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</si>
  <si>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</si>
  <si>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</si>
  <si>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</si>
  <si>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</si>
  <si>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</si>
  <si>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</si>
  <si>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秋田</t>
  </si>
  <si>
    <t>ふりがな</t>
  </si>
  <si>
    <t>コーチ氏名</t>
  </si>
  <si>
    <t>監督職氏名</t>
  </si>
  <si>
    <t>職名</t>
  </si>
  <si>
    <t>氏名</t>
  </si>
  <si>
    <t>名字</t>
  </si>
  <si>
    <t>名前</t>
  </si>
  <si>
    <t>外部コーチ</t>
  </si>
  <si>
    <t>内部コーチ</t>
  </si>
  <si>
    <t>○</t>
  </si>
  <si>
    <t>選手名</t>
  </si>
  <si>
    <t>印</t>
  </si>
  <si>
    <t>　 上記の生徒は要項に照らし適格者であり，学校代表としてもふさわしく，また，保護者の同意を得ておりますので，大会への参加を申し込みいたします。</t>
  </si>
  <si>
    <t>コーチ区分</t>
  </si>
  <si>
    <t>体重</t>
  </si>
  <si>
    <t>地区名</t>
  </si>
  <si>
    <t>大館北秋田</t>
  </si>
  <si>
    <t>地区順位</t>
  </si>
  <si>
    <t>能代</t>
  </si>
  <si>
    <t>山本</t>
  </si>
  <si>
    <t>男鹿</t>
  </si>
  <si>
    <t>段位</t>
  </si>
  <si>
    <t>＊引率者名</t>
  </si>
  <si>
    <t>＊引率者の特例が認められた場合のみ記入</t>
  </si>
  <si>
    <t>ー５５</t>
  </si>
  <si>
    <t>ー７３</t>
  </si>
  <si>
    <t>ー８１</t>
  </si>
  <si>
    <t>ー９０</t>
  </si>
  <si>
    <t>＋９０</t>
  </si>
  <si>
    <t>ー６０</t>
  </si>
  <si>
    <t>地区
順位</t>
  </si>
  <si>
    <t>ー６６</t>
  </si>
  <si>
    <t>ー４４</t>
  </si>
  <si>
    <t>ー４８</t>
  </si>
  <si>
    <t>ー５２</t>
  </si>
  <si>
    <t>ー５７</t>
  </si>
  <si>
    <t>ー６３</t>
  </si>
  <si>
    <t>ー７０</t>
  </si>
  <si>
    <t>＋７０</t>
  </si>
  <si>
    <t>ー５０</t>
  </si>
  <si>
    <t>横手</t>
  </si>
  <si>
    <t>→</t>
  </si>
  <si>
    <t>　女子団体に打ち込むと入力されます。　　　　　　　　　または直接入力してください。　　　</t>
  </si>
  <si>
    <t>　男子団体に打ち込むと入力されます。　　　　　　　　　または直接入力してください。　　　</t>
  </si>
  <si>
    <t>　　校　長</t>
  </si>
  <si>
    <t>校 長</t>
  </si>
  <si>
    <t>ー４０</t>
  </si>
  <si>
    <t>ちゅうがっこう</t>
  </si>
  <si>
    <t>りつ</t>
  </si>
  <si>
    <t>ちゅうがっこう</t>
  </si>
  <si>
    <t>りつ</t>
  </si>
  <si>
    <t>　男子団体に打ち込むと入力されます。または直接入力してください。　　　</t>
  </si>
  <si>
    <t>潟上・南秋</t>
  </si>
  <si>
    <t>男鹿潟上南秋</t>
  </si>
  <si>
    <t>能代山本</t>
  </si>
  <si>
    <t>中学校</t>
  </si>
  <si>
    <t>秋田県中学校体育連盟　会　長  三浦　純也　様</t>
  </si>
  <si>
    <t>　 上記の生徒は要項に照らし適格者であり、学校代表としてもふさわしく、また、保護者の同意を得ておりますので、大会への参加を申し込みいたします。</t>
  </si>
  <si>
    <t>　第73回秋田県中学校総合体育大会　令和6年度秋田県中学校柔道大会</t>
  </si>
  <si>
    <t>令和6年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</si>
</sst>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0" xfId="0" applyBorder="1" applyAlignment="1">
      <alignment horizontal="distributed" vertical="center"/>
    </xf>
    <xf numFmtId="0" fontId="0" fillId="0" borderId="13" xfId="0" applyFill="1" applyBorder="1" applyAlignment="1">
      <alignment/>
    </xf>
    <xf numFmtId="0" fontId="7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distributed" vertical="center"/>
    </xf>
    <xf numFmtId="0" fontId="2" fillId="0" borderId="14" xfId="0" applyFont="1" applyFill="1" applyBorder="1" applyAlignment="1" applyProtection="1">
      <alignment horizontal="distributed" vertical="center" shrinkToFit="1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177" fontId="2" fillId="0" borderId="10" xfId="0" applyNumberFormat="1" applyFont="1" applyFill="1" applyBorder="1" applyAlignment="1" applyProtection="1">
      <alignment horizontal="distributed" vertical="center"/>
      <protection locked="0"/>
    </xf>
    <xf numFmtId="0" fontId="7" fillId="0" borderId="1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distributed" vertical="center" shrinkToFit="1"/>
      <protection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vertical="center"/>
    </xf>
    <xf numFmtId="0" fontId="9" fillId="0" borderId="15" xfId="0" applyFont="1" applyFill="1" applyBorder="1" applyAlignment="1">
      <alignment shrinkToFit="1"/>
    </xf>
    <xf numFmtId="0" fontId="9" fillId="0" borderId="11" xfId="0" applyFont="1" applyFill="1" applyBorder="1" applyAlignment="1">
      <alignment shrinkToFit="1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13" xfId="0" applyFill="1" applyBorder="1" applyAlignment="1">
      <alignment horizontal="left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0" fillId="0" borderId="0" xfId="0" applyAlignment="1">
      <alignment vertical="top" wrapText="1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distributed" vertical="center" shrinkToFit="1"/>
      <protection locked="0"/>
    </xf>
    <xf numFmtId="0" fontId="0" fillId="0" borderId="22" xfId="0" applyBorder="1" applyAlignment="1" applyProtection="1">
      <alignment horizontal="distributed" vertical="center" shrinkToFit="1"/>
      <protection locked="0"/>
    </xf>
    <xf numFmtId="0" fontId="2" fillId="0" borderId="23" xfId="0" applyFont="1" applyFill="1" applyBorder="1" applyAlignment="1" applyProtection="1">
      <alignment horizontal="distributed" vertical="center" shrinkToFit="1"/>
      <protection locked="0"/>
    </xf>
    <xf numFmtId="0" fontId="0" fillId="0" borderId="14" xfId="0" applyBorder="1" applyAlignment="1" applyProtection="1">
      <alignment horizontal="distributed" vertical="center" shrinkToFit="1"/>
      <protection locked="0"/>
    </xf>
    <xf numFmtId="0" fontId="0" fillId="0" borderId="11" xfId="0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horizontal="distributed" vertical="center"/>
    </xf>
    <xf numFmtId="0" fontId="48" fillId="0" borderId="0" xfId="0" applyFont="1" applyFill="1" applyAlignment="1">
      <alignment horizontal="center" vertical="center" shrinkToFit="1"/>
    </xf>
    <xf numFmtId="0" fontId="49" fillId="0" borderId="0" xfId="0" applyFont="1" applyAlignment="1">
      <alignment shrinkToFit="1"/>
    </xf>
    <xf numFmtId="0" fontId="5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6" fillId="0" borderId="17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16" xfId="0" applyFont="1" applyFill="1" applyBorder="1" applyAlignment="1">
      <alignment/>
    </xf>
    <xf numFmtId="0" fontId="0" fillId="0" borderId="13" xfId="0" applyBorder="1" applyAlignment="1" applyProtection="1">
      <alignment horizontal="distributed"/>
      <protection locked="0"/>
    </xf>
    <xf numFmtId="0" fontId="7" fillId="0" borderId="14" xfId="0" applyFont="1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distributed" vertical="center"/>
      <protection locked="0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distributed" vertical="center" shrinkToFit="1"/>
      <protection locked="0"/>
    </xf>
    <xf numFmtId="0" fontId="0" fillId="0" borderId="13" xfId="0" applyFill="1" applyBorder="1" applyAlignment="1" applyProtection="1">
      <alignment horizontal="distributed"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24" xfId="0" applyBorder="1" applyAlignment="1">
      <alignment vertical="center" textRotation="255" wrapText="1" shrinkToFit="1"/>
    </xf>
    <xf numFmtId="0" fontId="0" fillId="0" borderId="28" xfId="0" applyBorder="1" applyAlignment="1">
      <alignment vertical="center" textRotation="255" wrapText="1" shrinkToFit="1"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4" fillId="0" borderId="10" xfId="0" applyFont="1" applyFill="1" applyBorder="1" applyAlignment="1" applyProtection="1">
      <alignment horizontal="distributed" vertical="center" shrinkToFit="1"/>
      <protection locked="0"/>
    </xf>
    <xf numFmtId="0" fontId="4" fillId="0" borderId="10" xfId="0" applyFont="1" applyBorder="1" applyAlignment="1" applyProtection="1">
      <alignment horizontal="distributed" vertical="center" shrinkToFit="1"/>
      <protection locked="0"/>
    </xf>
    <xf numFmtId="0" fontId="0" fillId="0" borderId="21" xfId="0" applyBorder="1" applyAlignment="1" applyProtection="1">
      <alignment horizontal="distributed" vertical="center" shrinkToFit="1"/>
      <protection locked="0"/>
    </xf>
    <xf numFmtId="0" fontId="0" fillId="0" borderId="29" xfId="0" applyBorder="1" applyAlignment="1" applyProtection="1">
      <alignment horizontal="distributed" vertical="center" shrinkToFit="1"/>
      <protection locked="0"/>
    </xf>
    <xf numFmtId="0" fontId="0" fillId="0" borderId="23" xfId="0" applyBorder="1" applyAlignment="1" applyProtection="1">
      <alignment horizontal="distributed" vertical="center" shrinkToFit="1"/>
      <protection locked="0"/>
    </xf>
    <xf numFmtId="0" fontId="4" fillId="0" borderId="21" xfId="0" applyFont="1" applyFill="1" applyBorder="1" applyAlignment="1" applyProtection="1">
      <alignment horizontal="distributed" vertical="center" shrinkToFit="1"/>
      <protection locked="0"/>
    </xf>
    <xf numFmtId="0" fontId="4" fillId="0" borderId="14" xfId="0" applyFont="1" applyFill="1" applyBorder="1" applyAlignment="1" applyProtection="1">
      <alignment horizontal="distributed" vertical="center" shrinkToFit="1"/>
      <protection locked="0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7" fillId="0" borderId="22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7" fillId="0" borderId="3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6" xfId="0" applyBorder="1" applyAlignment="1">
      <alignment vertical="center" textRotation="255" wrapText="1" shrinkToFit="1"/>
    </xf>
    <xf numFmtId="0" fontId="0" fillId="0" borderId="0" xfId="0" applyBorder="1" applyAlignment="1">
      <alignment vertical="center" textRotation="255" wrapText="1" shrinkToFit="1"/>
    </xf>
    <xf numFmtId="0" fontId="0" fillId="0" borderId="0" xfId="0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distributed" vertical="center" shrinkToFit="1"/>
      <protection/>
    </xf>
    <xf numFmtId="0" fontId="4" fillId="0" borderId="14" xfId="0" applyFont="1" applyFill="1" applyBorder="1" applyAlignment="1" applyProtection="1">
      <alignment horizontal="distributed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Z57"/>
  <sheetViews>
    <sheetView tabSelected="1" zoomScale="115" zoomScaleNormal="115" zoomScalePageLayoutView="0" workbookViewId="0" topLeftCell="A1">
      <selection activeCell="AE19" sqref="AE19"/>
    </sheetView>
  </sheetViews>
  <sheetFormatPr defaultColWidth="9.00390625" defaultRowHeight="13.5"/>
  <cols>
    <col min="3" max="3" width="9.00390625" style="0" hidden="1" customWidth="1"/>
    <col min="4" max="4" width="11.50390625" style="0" customWidth="1"/>
    <col min="5" max="5" width="2.125" style="0" customWidth="1"/>
    <col min="6" max="6" width="5.00390625" style="0" customWidth="1"/>
    <col min="7" max="7" width="8.75390625" style="0" customWidth="1"/>
    <col min="8" max="8" width="4.875" style="0" customWidth="1"/>
    <col min="9" max="9" width="11.00390625" style="0" customWidth="1"/>
    <col min="10" max="10" width="5.50390625" style="0" customWidth="1"/>
    <col min="11" max="11" width="5.625" style="0" customWidth="1"/>
    <col min="12" max="12" width="8.875" style="0" customWidth="1"/>
    <col min="13" max="13" width="4.375" style="0" customWidth="1"/>
    <col min="14" max="14" width="3.875" style="0" customWidth="1"/>
    <col min="15" max="15" width="4.375" style="0" customWidth="1"/>
    <col min="16" max="16" width="4.00390625" style="0" customWidth="1"/>
    <col min="17" max="17" width="9.125" style="0" customWidth="1"/>
    <col min="18" max="23" width="9.00390625" style="0" hidden="1" customWidth="1"/>
    <col min="24" max="28" width="4.875" style="0" hidden="1" customWidth="1"/>
    <col min="29" max="31" width="4.875" style="0" customWidth="1"/>
  </cols>
  <sheetData>
    <row r="2" spans="4:16" ht="21" customHeight="1">
      <c r="D2" s="60" t="s">
        <v>102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4:18" ht="21" customHeight="1">
      <c r="D3" s="62" t="s">
        <v>16</v>
      </c>
      <c r="E3" s="62"/>
      <c r="F3" s="62"/>
      <c r="G3" s="62"/>
      <c r="H3" s="62"/>
      <c r="I3" s="62"/>
      <c r="J3" s="62"/>
      <c r="K3" s="63"/>
      <c r="L3" s="62"/>
      <c r="M3" s="62"/>
      <c r="N3" s="62"/>
      <c r="O3" s="62"/>
      <c r="P3" s="62"/>
      <c r="R3" t="e">
        <f>VLOOKUP(F5,T5:U15,2,FALSE)</f>
        <v>#N/A</v>
      </c>
    </row>
    <row r="4" spans="4:16" ht="13.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3:26" ht="27" customHeight="1">
      <c r="C5" t="e">
        <f>VALUE(CONCATENATE(1,R3,10,K5,R5))</f>
        <v>#N/A</v>
      </c>
      <c r="D5" s="59" t="s">
        <v>59</v>
      </c>
      <c r="E5" s="59"/>
      <c r="F5" s="86"/>
      <c r="G5" s="87"/>
      <c r="H5" s="88"/>
      <c r="I5" s="71" t="s">
        <v>61</v>
      </c>
      <c r="J5" s="83"/>
      <c r="K5" s="44"/>
      <c r="L5" s="45"/>
      <c r="M5" s="11" t="s">
        <v>11</v>
      </c>
      <c r="N5" s="7"/>
      <c r="O5" s="7"/>
      <c r="P5" s="8"/>
      <c r="R5" s="6">
        <v>1</v>
      </c>
      <c r="S5">
        <v>1</v>
      </c>
      <c r="T5" t="s">
        <v>60</v>
      </c>
      <c r="U5" s="1">
        <v>1</v>
      </c>
      <c r="V5" t="s">
        <v>23</v>
      </c>
      <c r="W5">
        <v>1</v>
      </c>
      <c r="X5" t="s">
        <v>51</v>
      </c>
      <c r="Z5" t="s">
        <v>53</v>
      </c>
    </row>
    <row r="6" spans="3:24" ht="15.75" customHeight="1">
      <c r="C6" t="e">
        <f>VALUE(CONCATENATE(1,R3,10,K5,R6))</f>
        <v>#N/A</v>
      </c>
      <c r="D6" s="92" t="s">
        <v>44</v>
      </c>
      <c r="E6" s="93"/>
      <c r="F6" s="104"/>
      <c r="G6" s="105"/>
      <c r="H6" s="105"/>
      <c r="I6" s="43" t="s">
        <v>94</v>
      </c>
      <c r="J6" s="106"/>
      <c r="K6" s="106"/>
      <c r="L6" s="106"/>
      <c r="M6" s="106"/>
      <c r="N6" s="106" t="s">
        <v>93</v>
      </c>
      <c r="O6" s="106"/>
      <c r="P6" s="107"/>
      <c r="R6" s="6">
        <f>+R5+1</f>
        <v>2</v>
      </c>
      <c r="S6">
        <v>2</v>
      </c>
      <c r="T6" t="s">
        <v>98</v>
      </c>
      <c r="U6" s="1">
        <v>2</v>
      </c>
      <c r="V6" t="s">
        <v>24</v>
      </c>
      <c r="W6">
        <v>2</v>
      </c>
      <c r="X6" t="s">
        <v>52</v>
      </c>
    </row>
    <row r="7" spans="3:23" ht="27" customHeight="1">
      <c r="C7" t="e">
        <f>VALUE(CONCATENATE(1,R3,10,K5,R7))</f>
        <v>#N/A</v>
      </c>
      <c r="D7" s="64" t="s">
        <v>0</v>
      </c>
      <c r="E7" s="65"/>
      <c r="F7" s="84"/>
      <c r="G7" s="85"/>
      <c r="H7" s="85"/>
      <c r="I7" s="14" t="s">
        <v>12</v>
      </c>
      <c r="J7" s="77"/>
      <c r="K7" s="82"/>
      <c r="L7" s="82"/>
      <c r="M7" s="82"/>
      <c r="N7" s="75" t="s">
        <v>99</v>
      </c>
      <c r="O7" s="75"/>
      <c r="P7" s="76"/>
      <c r="R7" s="6">
        <f aca="true" t="shared" si="0" ref="R7:R20">+R6+1</f>
        <v>3</v>
      </c>
      <c r="S7">
        <v>3</v>
      </c>
      <c r="T7" t="s">
        <v>97</v>
      </c>
      <c r="U7" s="1">
        <v>3</v>
      </c>
      <c r="W7">
        <v>3</v>
      </c>
    </row>
    <row r="8" spans="3:21" ht="27" customHeight="1">
      <c r="C8" t="e">
        <f>VALUE(CONCATENATE(1,R3,10,K5,R8))</f>
        <v>#N/A</v>
      </c>
      <c r="D8" s="69" t="s">
        <v>46</v>
      </c>
      <c r="E8" s="70"/>
      <c r="F8" s="9" t="s">
        <v>48</v>
      </c>
      <c r="G8" s="99"/>
      <c r="H8" s="100"/>
      <c r="I8" s="100"/>
      <c r="J8" s="100"/>
      <c r="K8" s="100"/>
      <c r="L8" s="13" t="s">
        <v>47</v>
      </c>
      <c r="M8" s="101"/>
      <c r="N8" s="102"/>
      <c r="O8" s="102"/>
      <c r="P8" s="103"/>
      <c r="R8" s="6">
        <f t="shared" si="0"/>
        <v>4</v>
      </c>
      <c r="S8">
        <v>4</v>
      </c>
      <c r="T8" t="s">
        <v>43</v>
      </c>
      <c r="U8" s="1">
        <v>4</v>
      </c>
    </row>
    <row r="9" spans="3:21" ht="26.25" customHeight="1">
      <c r="C9" t="e">
        <f>VALUE(CONCATENATE(1,R3,10,K5,R9))</f>
        <v>#N/A</v>
      </c>
      <c r="D9" s="71" t="s">
        <v>45</v>
      </c>
      <c r="E9" s="72"/>
      <c r="F9" s="9" t="s">
        <v>48</v>
      </c>
      <c r="G9" s="99"/>
      <c r="H9" s="100"/>
      <c r="I9" s="100"/>
      <c r="J9" s="100"/>
      <c r="K9" s="100"/>
      <c r="L9" s="13" t="s">
        <v>57</v>
      </c>
      <c r="M9" s="89"/>
      <c r="N9" s="90"/>
      <c r="O9" s="90"/>
      <c r="P9" s="91"/>
      <c r="R9" s="6">
        <f t="shared" si="0"/>
        <v>5</v>
      </c>
      <c r="S9">
        <v>5</v>
      </c>
      <c r="T9" t="s">
        <v>27</v>
      </c>
      <c r="U9" s="1">
        <v>5</v>
      </c>
    </row>
    <row r="10" spans="3:21" ht="13.5">
      <c r="C10" t="e">
        <f>VALUE(CONCATENATE(1,R3,10,K5,R10))</f>
        <v>#N/A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3"/>
      <c r="R10" s="6">
        <f t="shared" si="0"/>
        <v>6</v>
      </c>
      <c r="S10">
        <v>6</v>
      </c>
      <c r="T10" t="s">
        <v>21</v>
      </c>
      <c r="U10" s="1">
        <v>6</v>
      </c>
    </row>
    <row r="11" spans="3:21" ht="27" customHeight="1">
      <c r="C11" t="e">
        <f>VALUE(CONCATENATE(1,R3,10,K5,R11))</f>
        <v>#N/A</v>
      </c>
      <c r="D11" s="73" t="s">
        <v>1</v>
      </c>
      <c r="E11" s="66" t="s">
        <v>30</v>
      </c>
      <c r="F11" s="67"/>
      <c r="G11" s="67"/>
      <c r="H11" s="67"/>
      <c r="I11" s="68"/>
      <c r="J11" s="94" t="s">
        <v>15</v>
      </c>
      <c r="K11" s="94" t="s">
        <v>65</v>
      </c>
      <c r="L11" s="94" t="s">
        <v>58</v>
      </c>
      <c r="M11" s="108" t="s">
        <v>10</v>
      </c>
      <c r="N11" s="109"/>
      <c r="O11" s="108"/>
      <c r="P11" s="109"/>
      <c r="R11" s="6">
        <f t="shared" si="0"/>
        <v>7</v>
      </c>
      <c r="S11">
        <v>7</v>
      </c>
      <c r="T11" t="s">
        <v>84</v>
      </c>
      <c r="U11" s="1">
        <v>7</v>
      </c>
    </row>
    <row r="12" spans="3:21" ht="17.25" customHeight="1">
      <c r="C12" t="e">
        <f>VALUE(CONCATENATE(1,R3,10,K5,R12))</f>
        <v>#N/A</v>
      </c>
      <c r="D12" s="74"/>
      <c r="E12" s="66" t="s">
        <v>49</v>
      </c>
      <c r="F12" s="96"/>
      <c r="G12" s="96"/>
      <c r="H12" s="97" t="s">
        <v>50</v>
      </c>
      <c r="I12" s="98"/>
      <c r="J12" s="95"/>
      <c r="K12" s="95"/>
      <c r="L12" s="95"/>
      <c r="M12" s="110"/>
      <c r="N12" s="111"/>
      <c r="O12" s="110"/>
      <c r="P12" s="111"/>
      <c r="R12" s="6">
        <f t="shared" si="0"/>
        <v>8</v>
      </c>
      <c r="T12" t="s">
        <v>22</v>
      </c>
      <c r="U12" s="1">
        <v>8</v>
      </c>
    </row>
    <row r="13" spans="3:21" ht="29.25" customHeight="1">
      <c r="C13" t="e">
        <f>VALUE(CONCATENATE(1,R3,10,K5,R13))</f>
        <v>#N/A</v>
      </c>
      <c r="D13" s="5" t="s">
        <v>2</v>
      </c>
      <c r="E13" s="51"/>
      <c r="F13" s="52"/>
      <c r="G13" s="52"/>
      <c r="H13" s="53"/>
      <c r="I13" s="54"/>
      <c r="J13" s="15"/>
      <c r="K13" s="16"/>
      <c r="L13" s="17"/>
      <c r="M13" s="49"/>
      <c r="N13" s="50"/>
      <c r="O13" s="49"/>
      <c r="P13" s="50"/>
      <c r="R13" s="6">
        <f t="shared" si="0"/>
        <v>9</v>
      </c>
      <c r="U13" s="1">
        <v>9</v>
      </c>
    </row>
    <row r="14" spans="3:21" ht="29.25" customHeight="1">
      <c r="C14" t="e">
        <f>VALUE(CONCATENATE(1,R3,10,K5,R14))</f>
        <v>#N/A</v>
      </c>
      <c r="D14" s="5" t="s">
        <v>3</v>
      </c>
      <c r="E14" s="51"/>
      <c r="F14" s="52"/>
      <c r="G14" s="52"/>
      <c r="H14" s="53"/>
      <c r="I14" s="54"/>
      <c r="J14" s="15"/>
      <c r="K14" s="16"/>
      <c r="L14" s="17"/>
      <c r="M14" s="49"/>
      <c r="N14" s="50"/>
      <c r="O14" s="49"/>
      <c r="P14" s="50"/>
      <c r="R14" s="6">
        <f t="shared" si="0"/>
        <v>10</v>
      </c>
      <c r="U14" s="1">
        <v>10</v>
      </c>
    </row>
    <row r="15" spans="3:21" ht="29.25" customHeight="1">
      <c r="C15" t="e">
        <f>VALUE(CONCATENATE(1,R3,10,K5,R15))</f>
        <v>#N/A</v>
      </c>
      <c r="D15" s="5" t="s">
        <v>4</v>
      </c>
      <c r="E15" s="51"/>
      <c r="F15" s="52"/>
      <c r="G15" s="52"/>
      <c r="H15" s="53"/>
      <c r="I15" s="54"/>
      <c r="J15" s="15"/>
      <c r="K15" s="16"/>
      <c r="L15" s="17"/>
      <c r="M15" s="49"/>
      <c r="N15" s="50"/>
      <c r="O15" s="49"/>
      <c r="P15" s="50"/>
      <c r="R15" s="6">
        <f t="shared" si="0"/>
        <v>11</v>
      </c>
      <c r="U15" s="1"/>
    </row>
    <row r="16" spans="3:18" ht="29.25" customHeight="1">
      <c r="C16" t="e">
        <f>VALUE(CONCATENATE(1,R3,10,K5,R16))</f>
        <v>#N/A</v>
      </c>
      <c r="D16" s="5" t="s">
        <v>5</v>
      </c>
      <c r="E16" s="51"/>
      <c r="F16" s="52"/>
      <c r="G16" s="52"/>
      <c r="H16" s="53"/>
      <c r="I16" s="54"/>
      <c r="J16" s="15"/>
      <c r="K16" s="16"/>
      <c r="L16" s="17"/>
      <c r="M16" s="49"/>
      <c r="N16" s="50"/>
      <c r="O16" s="49"/>
      <c r="P16" s="50"/>
      <c r="R16" s="6">
        <f t="shared" si="0"/>
        <v>12</v>
      </c>
    </row>
    <row r="17" spans="3:18" ht="29.25" customHeight="1">
      <c r="C17" t="e">
        <f>VALUE(CONCATENATE(1,R3,10,K5,R17))</f>
        <v>#N/A</v>
      </c>
      <c r="D17" s="5" t="s">
        <v>6</v>
      </c>
      <c r="E17" s="51"/>
      <c r="F17" s="52"/>
      <c r="G17" s="52"/>
      <c r="H17" s="53"/>
      <c r="I17" s="54"/>
      <c r="J17" s="15"/>
      <c r="K17" s="16"/>
      <c r="L17" s="17"/>
      <c r="M17" s="49"/>
      <c r="N17" s="50"/>
      <c r="O17" s="49"/>
      <c r="P17" s="50"/>
      <c r="R17" s="6">
        <f t="shared" si="0"/>
        <v>13</v>
      </c>
    </row>
    <row r="18" spans="3:18" ht="29.25" customHeight="1">
      <c r="C18" t="e">
        <f>VALUE(CONCATENATE(1,R3,10,K5,R18))</f>
        <v>#N/A</v>
      </c>
      <c r="D18" s="5" t="s">
        <v>7</v>
      </c>
      <c r="E18" s="51"/>
      <c r="F18" s="52"/>
      <c r="G18" s="52"/>
      <c r="H18" s="53"/>
      <c r="I18" s="54"/>
      <c r="J18" s="15"/>
      <c r="K18" s="16"/>
      <c r="L18" s="17"/>
      <c r="M18" s="49"/>
      <c r="N18" s="50"/>
      <c r="O18" s="49"/>
      <c r="P18" s="50"/>
      <c r="R18" s="6">
        <f t="shared" si="0"/>
        <v>14</v>
      </c>
    </row>
    <row r="19" spans="3:18" ht="29.25" customHeight="1">
      <c r="C19" t="e">
        <f>VALUE(CONCATENATE(1,R3,10,K5,R19))</f>
        <v>#N/A</v>
      </c>
      <c r="D19" s="5" t="s">
        <v>8</v>
      </c>
      <c r="E19" s="51"/>
      <c r="F19" s="52"/>
      <c r="G19" s="52"/>
      <c r="H19" s="53"/>
      <c r="I19" s="54"/>
      <c r="J19" s="15"/>
      <c r="K19" s="16"/>
      <c r="L19" s="17"/>
      <c r="M19" s="49"/>
      <c r="N19" s="50"/>
      <c r="O19" s="49"/>
      <c r="P19" s="50"/>
      <c r="R19" s="6">
        <f t="shared" si="0"/>
        <v>15</v>
      </c>
    </row>
    <row r="20" spans="3:18" ht="29.25" customHeight="1">
      <c r="C20" t="e">
        <f>VALUE(CONCATENATE(1,R3,10,K5,R20))</f>
        <v>#N/A</v>
      </c>
      <c r="D20" s="5" t="s">
        <v>9</v>
      </c>
      <c r="E20" s="51"/>
      <c r="F20" s="52"/>
      <c r="G20" s="52"/>
      <c r="H20" s="53"/>
      <c r="I20" s="54"/>
      <c r="J20" s="15"/>
      <c r="K20" s="16"/>
      <c r="L20" s="17"/>
      <c r="M20" s="49"/>
      <c r="N20" s="50"/>
      <c r="O20" s="49"/>
      <c r="P20" s="50"/>
      <c r="R20" s="6">
        <f t="shared" si="0"/>
        <v>16</v>
      </c>
    </row>
    <row r="21" spans="4:16" ht="13.5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4:16" ht="13.5">
      <c r="D22" s="24"/>
      <c r="E22" s="25"/>
      <c r="F22" s="25"/>
      <c r="G22" s="25"/>
      <c r="H22" s="25"/>
      <c r="I22" s="26"/>
      <c r="J22" s="26"/>
      <c r="K22" s="55" t="s">
        <v>103</v>
      </c>
      <c r="L22" s="56"/>
      <c r="M22" s="28"/>
      <c r="N22" s="27" t="s">
        <v>31</v>
      </c>
      <c r="O22" s="28"/>
      <c r="P22" s="29" t="s">
        <v>32</v>
      </c>
    </row>
    <row r="23" spans="4:16" ht="24" customHeight="1">
      <c r="D23" s="46" t="s">
        <v>100</v>
      </c>
      <c r="E23" s="47"/>
      <c r="F23" s="47"/>
      <c r="G23" s="47"/>
      <c r="H23" s="47"/>
      <c r="I23" s="47"/>
      <c r="J23" s="47"/>
      <c r="K23" s="30"/>
      <c r="L23" s="30"/>
      <c r="M23" s="30"/>
      <c r="N23" s="30"/>
      <c r="O23" s="30"/>
      <c r="P23" s="31"/>
    </row>
    <row r="24" spans="4:16" ht="27" customHeight="1">
      <c r="D24" s="79" t="s">
        <v>101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1"/>
    </row>
    <row r="25" spans="4:16" ht="22.5" customHeight="1">
      <c r="D25" s="32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4:16" ht="21.75" customHeight="1">
      <c r="D26" s="57"/>
      <c r="E26" s="58"/>
      <c r="F26" s="37" t="s">
        <v>12</v>
      </c>
      <c r="G26" s="58"/>
      <c r="H26" s="58"/>
      <c r="I26" s="37" t="s">
        <v>13</v>
      </c>
      <c r="J26" s="37"/>
      <c r="K26" s="37" t="s">
        <v>14</v>
      </c>
      <c r="L26" s="77"/>
      <c r="M26" s="77"/>
      <c r="N26" s="77"/>
      <c r="O26" s="78"/>
      <c r="P26" s="12" t="s">
        <v>55</v>
      </c>
    </row>
    <row r="27" spans="4:16" ht="5.25" customHeight="1">
      <c r="D27" s="3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4"/>
    </row>
    <row r="29" spans="4:16" ht="40.5" customHeight="1"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</sheetData>
  <sheetProtection/>
  <mergeCells count="68">
    <mergeCell ref="M8:P8"/>
    <mergeCell ref="G9:K9"/>
    <mergeCell ref="F6:H6"/>
    <mergeCell ref="J6:M6"/>
    <mergeCell ref="N6:P6"/>
    <mergeCell ref="O17:P17"/>
    <mergeCell ref="O11:P12"/>
    <mergeCell ref="K11:K12"/>
    <mergeCell ref="M11:N12"/>
    <mergeCell ref="O16:P16"/>
    <mergeCell ref="M16:N16"/>
    <mergeCell ref="E15:G15"/>
    <mergeCell ref="O15:P15"/>
    <mergeCell ref="M14:N14"/>
    <mergeCell ref="M15:N15"/>
    <mergeCell ref="H15:I15"/>
    <mergeCell ref="E14:G14"/>
    <mergeCell ref="H14:I14"/>
    <mergeCell ref="H17:I17"/>
    <mergeCell ref="E18:G18"/>
    <mergeCell ref="M9:P9"/>
    <mergeCell ref="O14:P14"/>
    <mergeCell ref="D6:E6"/>
    <mergeCell ref="L11:L12"/>
    <mergeCell ref="E12:G12"/>
    <mergeCell ref="H12:I12"/>
    <mergeCell ref="J11:J12"/>
    <mergeCell ref="G8:K8"/>
    <mergeCell ref="O18:P18"/>
    <mergeCell ref="H20:I20"/>
    <mergeCell ref="J7:M7"/>
    <mergeCell ref="I5:J5"/>
    <mergeCell ref="F7:H7"/>
    <mergeCell ref="F5:H5"/>
    <mergeCell ref="E19:G19"/>
    <mergeCell ref="E16:G16"/>
    <mergeCell ref="H16:I16"/>
    <mergeCell ref="E17:G17"/>
    <mergeCell ref="M18:N18"/>
    <mergeCell ref="H18:I18"/>
    <mergeCell ref="L26:O26"/>
    <mergeCell ref="D24:P24"/>
    <mergeCell ref="O19:P19"/>
    <mergeCell ref="O20:P20"/>
    <mergeCell ref="G26:H26"/>
    <mergeCell ref="M19:N19"/>
    <mergeCell ref="H19:I19"/>
    <mergeCell ref="E20:G20"/>
    <mergeCell ref="D5:E5"/>
    <mergeCell ref="D2:P2"/>
    <mergeCell ref="D3:P3"/>
    <mergeCell ref="O13:P13"/>
    <mergeCell ref="D7:E7"/>
    <mergeCell ref="E11:I11"/>
    <mergeCell ref="D8:E8"/>
    <mergeCell ref="D9:E9"/>
    <mergeCell ref="D11:D12"/>
    <mergeCell ref="N7:P7"/>
    <mergeCell ref="K5:L5"/>
    <mergeCell ref="D23:J23"/>
    <mergeCell ref="D29:P29"/>
    <mergeCell ref="M17:N17"/>
    <mergeCell ref="E13:G13"/>
    <mergeCell ref="H13:I13"/>
    <mergeCell ref="M13:N13"/>
    <mergeCell ref="M20:N20"/>
    <mergeCell ref="K22:L22"/>
    <mergeCell ref="D26:E26"/>
  </mergeCells>
  <dataValidations count="10">
    <dataValidation allowBlank="1" prompt="リストから選んで下さい" errorTitle="エラー！" error="キャンセルを押してリストから選択して下さい" sqref="L13:L20"/>
    <dataValidation allowBlank="1" promptTitle="「↓」を押して" prompt="リストから選んで下さい！" errorTitle="エラー！" error="「キャンセル」を押して、↓ボタンをクリックして一覧から選択して下さい&#10;" sqref="F6"/>
    <dataValidation type="list" allowBlank="1" showInputMessage="1" showErrorMessage="1" promptTitle="「↓」を押して" prompt="リストから選んで下さい！" errorTitle="エラー！" error="「キャンセル」を押して、↓ボタンをクリックして一覧から選択して下さい&#10;" sqref="K5:L5">
      <formula1>$S$5:$S$11</formula1>
    </dataValidation>
    <dataValidation type="list" allowBlank="1" showInputMessage="1" showErrorMessage="1" promptTitle="『↓』を押して" prompt="リストから選んで下さい！" errorTitle="エラー！" error="キャンセルを押してリストから選択して下さい&#10;" sqref="M9">
      <formula1>$X$5:$X$6</formula1>
    </dataValidation>
    <dataValidation type="list" allowBlank="1" showInputMessage="1" showErrorMessage="1" promptTitle="「↓」を押して" prompt="リストから選んで下さい！" errorTitle="エラー" error="「↓」を押してリストから選んで下さい！" sqref="J13:J20">
      <formula1>$W$5:$W$7</formula1>
    </dataValidation>
    <dataValidation type="list" allowBlank="1" showInputMessage="1" showErrorMessage="1" prompt="リストから選択して下さい" errorTitle="エラー！" error="キャンセルを押してリストから選択して下さい&#10;" sqref="K13:K20">
      <formula1>$V$5:$V$6</formula1>
    </dataValidation>
    <dataValidation type="list" allowBlank="1" showInputMessage="1" showErrorMessage="1" promptTitle="「↓」を押して" prompt="リストから選択して下さい&#10;" errorTitle="エラー！" error="キャンセルを押して、リストから選択して下さい" sqref="M13:N20">
      <formula1>$Z$5:$Z$6</formula1>
    </dataValidation>
    <dataValidation allowBlank="1" promptTitle="「↓」を押して" prompt="リストから選択して下さい&#10;" errorTitle="エラー！" error="キャンセルを押して、リストから選択して下さい" sqref="O13:P13"/>
    <dataValidation allowBlank="1" promptTitle="『↓』を押して" prompt="リストから選んで下さい！" errorTitle="エラー！" error="キャンセルを押してリストから選択して下さい&#10;" sqref="M8:P8"/>
    <dataValidation type="list" allowBlank="1" showInputMessage="1" showErrorMessage="1" promptTitle="「↓」を押して" prompt="リストから選んで下さい！" errorTitle="エラー！" error="「キャンセル」を押して、↓ボタンをクリックして一覧から選択して下さい&#10;" sqref="F5:G5">
      <formula1>$T$5:$T$14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57"/>
  <sheetViews>
    <sheetView zoomScalePageLayoutView="0" workbookViewId="0" topLeftCell="A13">
      <selection activeCell="D21" sqref="D21:P21"/>
    </sheetView>
  </sheetViews>
  <sheetFormatPr defaultColWidth="9.00390625" defaultRowHeight="13.5"/>
  <cols>
    <col min="3" max="3" width="9.00390625" style="0" hidden="1" customWidth="1"/>
    <col min="4" max="4" width="11.50390625" style="0" customWidth="1"/>
    <col min="5" max="5" width="2.125" style="0" customWidth="1"/>
    <col min="6" max="6" width="5.00390625" style="0" customWidth="1"/>
    <col min="7" max="7" width="8.75390625" style="0" customWidth="1"/>
    <col min="8" max="8" width="4.875" style="0" customWidth="1"/>
    <col min="9" max="9" width="11.00390625" style="0" customWidth="1"/>
    <col min="10" max="10" width="5.50390625" style="0" customWidth="1"/>
    <col min="11" max="11" width="5.625" style="0" customWidth="1"/>
    <col min="12" max="12" width="8.875" style="0" customWidth="1"/>
    <col min="13" max="13" width="4.375" style="0" customWidth="1"/>
    <col min="14" max="14" width="3.875" style="0" customWidth="1"/>
    <col min="15" max="15" width="4.375" style="0" customWidth="1"/>
    <col min="16" max="16" width="3.875" style="0" customWidth="1"/>
    <col min="17" max="24" width="9.00390625" style="0" hidden="1" customWidth="1"/>
    <col min="25" max="26" width="6.875" style="0" hidden="1" customWidth="1"/>
    <col min="27" max="28" width="6.875" style="0" customWidth="1"/>
  </cols>
  <sheetData>
    <row r="2" spans="4:16" ht="21" customHeight="1">
      <c r="D2" s="114" t="str">
        <f>'男子団体'!D2</f>
        <v>　第73回秋田県中学校総合体育大会　令和6年度秋田県中学校柔道大会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4:18" ht="21" customHeight="1">
      <c r="D3" s="115" t="s">
        <v>29</v>
      </c>
      <c r="E3" s="115"/>
      <c r="F3" s="115"/>
      <c r="G3" s="115"/>
      <c r="H3" s="115"/>
      <c r="I3" s="115"/>
      <c r="J3" s="115"/>
      <c r="K3" s="116"/>
      <c r="L3" s="115"/>
      <c r="M3" s="115"/>
      <c r="N3" s="115"/>
      <c r="O3" s="115"/>
      <c r="P3" s="115"/>
      <c r="R3" t="e">
        <f>VLOOKUP(F5,T5:U15,2,FALSE)</f>
        <v>#N/A</v>
      </c>
    </row>
    <row r="4" spans="4:16" ht="13.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3:26" ht="27" customHeight="1">
      <c r="C5" t="e">
        <f>VALUE(CONCATENATE(2,R3,10,K5,R5))</f>
        <v>#N/A</v>
      </c>
      <c r="D5" s="59" t="s">
        <v>59</v>
      </c>
      <c r="E5" s="59"/>
      <c r="F5" s="86"/>
      <c r="G5" s="87"/>
      <c r="H5" s="88"/>
      <c r="I5" s="71" t="s">
        <v>61</v>
      </c>
      <c r="J5" s="83"/>
      <c r="K5" s="44"/>
      <c r="L5" s="45"/>
      <c r="M5" s="11" t="s">
        <v>11</v>
      </c>
      <c r="N5" s="7"/>
      <c r="O5" s="7"/>
      <c r="P5" s="8"/>
      <c r="R5" s="6">
        <v>1</v>
      </c>
      <c r="S5">
        <v>1</v>
      </c>
      <c r="T5" t="s">
        <v>60</v>
      </c>
      <c r="U5" s="1">
        <v>1</v>
      </c>
      <c r="V5" t="s">
        <v>23</v>
      </c>
      <c r="W5">
        <v>1</v>
      </c>
      <c r="X5" t="s">
        <v>51</v>
      </c>
      <c r="Z5" t="s">
        <v>53</v>
      </c>
    </row>
    <row r="6" spans="3:24" ht="15.75" customHeight="1">
      <c r="C6" t="e">
        <f>VALUE(CONCATENATE(2,R3,10,K5,R6))</f>
        <v>#N/A</v>
      </c>
      <c r="D6" s="92" t="s">
        <v>44</v>
      </c>
      <c r="E6" s="93"/>
      <c r="F6" s="104"/>
      <c r="G6" s="105"/>
      <c r="H6" s="105"/>
      <c r="I6" s="43" t="s">
        <v>92</v>
      </c>
      <c r="J6" s="106"/>
      <c r="K6" s="106"/>
      <c r="L6" s="106"/>
      <c r="M6" s="106"/>
      <c r="N6" s="106" t="s">
        <v>91</v>
      </c>
      <c r="O6" s="106"/>
      <c r="P6" s="107"/>
      <c r="R6" s="6">
        <f>+R5+1</f>
        <v>2</v>
      </c>
      <c r="S6">
        <v>2</v>
      </c>
      <c r="T6" t="s">
        <v>98</v>
      </c>
      <c r="U6" s="1">
        <v>2</v>
      </c>
      <c r="V6" t="s">
        <v>24</v>
      </c>
      <c r="W6">
        <v>2</v>
      </c>
      <c r="X6" t="s">
        <v>52</v>
      </c>
    </row>
    <row r="7" spans="3:23" ht="27" customHeight="1">
      <c r="C7" t="e">
        <f>VALUE(CONCATENATE(2,R3,10,K5,R7))</f>
        <v>#N/A</v>
      </c>
      <c r="D7" s="64" t="s">
        <v>0</v>
      </c>
      <c r="E7" s="65"/>
      <c r="F7" s="84"/>
      <c r="G7" s="85"/>
      <c r="H7" s="85"/>
      <c r="I7" s="14" t="s">
        <v>12</v>
      </c>
      <c r="J7" s="77"/>
      <c r="K7" s="82"/>
      <c r="L7" s="82"/>
      <c r="M7" s="82"/>
      <c r="N7" s="75" t="s">
        <v>28</v>
      </c>
      <c r="O7" s="75"/>
      <c r="P7" s="76"/>
      <c r="R7" s="6">
        <f aca="true" t="shared" si="0" ref="R7:R17">+R6+1</f>
        <v>3</v>
      </c>
      <c r="S7">
        <v>3</v>
      </c>
      <c r="T7" t="s">
        <v>97</v>
      </c>
      <c r="U7" s="1">
        <v>3</v>
      </c>
      <c r="W7">
        <v>3</v>
      </c>
    </row>
    <row r="8" spans="3:21" ht="27" customHeight="1">
      <c r="C8" t="e">
        <f>VALUE(CONCATENATE(2,R3,10,K5,R8))</f>
        <v>#N/A</v>
      </c>
      <c r="D8" s="69" t="s">
        <v>46</v>
      </c>
      <c r="E8" s="70"/>
      <c r="F8" s="9" t="s">
        <v>48</v>
      </c>
      <c r="G8" s="99"/>
      <c r="H8" s="100"/>
      <c r="I8" s="100"/>
      <c r="J8" s="100"/>
      <c r="K8" s="100"/>
      <c r="L8" s="13" t="s">
        <v>47</v>
      </c>
      <c r="M8" s="101"/>
      <c r="N8" s="102"/>
      <c r="O8" s="102"/>
      <c r="P8" s="103"/>
      <c r="R8" s="6">
        <f t="shared" si="0"/>
        <v>4</v>
      </c>
      <c r="S8">
        <v>4</v>
      </c>
      <c r="T8" t="s">
        <v>43</v>
      </c>
      <c r="U8" s="1">
        <v>4</v>
      </c>
    </row>
    <row r="9" spans="3:21" ht="26.25" customHeight="1">
      <c r="C9" t="e">
        <f>VALUE(CONCATENATE(2,R3,10,K5,R9))</f>
        <v>#N/A</v>
      </c>
      <c r="D9" s="71" t="s">
        <v>45</v>
      </c>
      <c r="E9" s="72"/>
      <c r="F9" s="9" t="s">
        <v>48</v>
      </c>
      <c r="G9" s="99"/>
      <c r="H9" s="100"/>
      <c r="I9" s="100"/>
      <c r="J9" s="100"/>
      <c r="K9" s="100"/>
      <c r="L9" s="13" t="s">
        <v>57</v>
      </c>
      <c r="M9" s="89"/>
      <c r="N9" s="90"/>
      <c r="O9" s="90"/>
      <c r="P9" s="91"/>
      <c r="R9" s="6">
        <f t="shared" si="0"/>
        <v>5</v>
      </c>
      <c r="S9">
        <v>5</v>
      </c>
      <c r="T9" t="s">
        <v>27</v>
      </c>
      <c r="U9" s="1">
        <v>5</v>
      </c>
    </row>
    <row r="10" spans="3:21" ht="13.5">
      <c r="C10" t="e">
        <f>VALUE(CONCATENATE(2,R3,10,K5,R10))</f>
        <v>#N/A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3"/>
      <c r="R10" s="6">
        <f t="shared" si="0"/>
        <v>6</v>
      </c>
      <c r="S10">
        <v>6</v>
      </c>
      <c r="T10" t="s">
        <v>21</v>
      </c>
      <c r="U10" s="1">
        <v>6</v>
      </c>
    </row>
    <row r="11" spans="3:21" ht="30.75" customHeight="1">
      <c r="C11" t="e">
        <f>VALUE(CONCATENATE(2,R3,10,K5,R11))</f>
        <v>#N/A</v>
      </c>
      <c r="D11" s="73" t="s">
        <v>1</v>
      </c>
      <c r="E11" s="66" t="s">
        <v>30</v>
      </c>
      <c r="F11" s="67"/>
      <c r="G11" s="67"/>
      <c r="H11" s="67"/>
      <c r="I11" s="68"/>
      <c r="J11" s="94" t="s">
        <v>15</v>
      </c>
      <c r="K11" s="94" t="s">
        <v>65</v>
      </c>
      <c r="L11" s="94" t="s">
        <v>58</v>
      </c>
      <c r="M11" s="108" t="s">
        <v>10</v>
      </c>
      <c r="N11" s="109"/>
      <c r="O11" s="108"/>
      <c r="P11" s="109"/>
      <c r="R11" s="6">
        <f t="shared" si="0"/>
        <v>7</v>
      </c>
      <c r="T11" t="s">
        <v>84</v>
      </c>
      <c r="U11" s="1">
        <v>7</v>
      </c>
    </row>
    <row r="12" spans="3:21" ht="17.25" customHeight="1">
      <c r="C12" t="e">
        <f>VALUE(CONCATENATE(2,R3,10,K5,R12))</f>
        <v>#N/A</v>
      </c>
      <c r="D12" s="74"/>
      <c r="E12" s="66" t="s">
        <v>49</v>
      </c>
      <c r="F12" s="96"/>
      <c r="G12" s="96"/>
      <c r="H12" s="97" t="s">
        <v>50</v>
      </c>
      <c r="I12" s="98"/>
      <c r="J12" s="95"/>
      <c r="K12" s="95"/>
      <c r="L12" s="95"/>
      <c r="M12" s="110"/>
      <c r="N12" s="111"/>
      <c r="O12" s="110"/>
      <c r="P12" s="111"/>
      <c r="R12" s="6">
        <f t="shared" si="0"/>
        <v>8</v>
      </c>
      <c r="T12" t="s">
        <v>22</v>
      </c>
      <c r="U12" s="1">
        <v>8</v>
      </c>
    </row>
    <row r="13" spans="3:21" ht="36" customHeight="1">
      <c r="C13" t="e">
        <f>VALUE(CONCATENATE(2,R3,10,K5,R13))</f>
        <v>#N/A</v>
      </c>
      <c r="D13" s="5" t="s">
        <v>2</v>
      </c>
      <c r="E13" s="51"/>
      <c r="F13" s="52"/>
      <c r="G13" s="52"/>
      <c r="H13" s="53"/>
      <c r="I13" s="54"/>
      <c r="J13" s="15"/>
      <c r="K13" s="16"/>
      <c r="L13" s="17"/>
      <c r="M13" s="49"/>
      <c r="N13" s="98"/>
      <c r="O13" s="49"/>
      <c r="P13" s="50"/>
      <c r="R13" s="6">
        <f t="shared" si="0"/>
        <v>9</v>
      </c>
      <c r="U13" s="1">
        <v>9</v>
      </c>
    </row>
    <row r="14" spans="3:21" ht="36" customHeight="1">
      <c r="C14" t="e">
        <f>VALUE(CONCATENATE(2,R3,10,K5,R14))</f>
        <v>#N/A</v>
      </c>
      <c r="D14" s="5" t="s">
        <v>4</v>
      </c>
      <c r="E14" s="51"/>
      <c r="F14" s="52"/>
      <c r="G14" s="52"/>
      <c r="H14" s="53"/>
      <c r="I14" s="54"/>
      <c r="J14" s="15"/>
      <c r="K14" s="16"/>
      <c r="L14" s="17"/>
      <c r="M14" s="49"/>
      <c r="N14" s="98"/>
      <c r="O14" s="49"/>
      <c r="P14" s="50"/>
      <c r="R14" s="6">
        <f t="shared" si="0"/>
        <v>10</v>
      </c>
      <c r="U14" s="1">
        <v>10</v>
      </c>
    </row>
    <row r="15" spans="3:21" ht="36" customHeight="1">
      <c r="C15" t="e">
        <f>VALUE(CONCATENATE(2,R3,10,K5,R15))</f>
        <v>#N/A</v>
      </c>
      <c r="D15" s="5" t="s">
        <v>6</v>
      </c>
      <c r="E15" s="51"/>
      <c r="F15" s="52"/>
      <c r="G15" s="52"/>
      <c r="H15" s="53"/>
      <c r="I15" s="54"/>
      <c r="J15" s="15"/>
      <c r="K15" s="16"/>
      <c r="L15" s="17"/>
      <c r="M15" s="49"/>
      <c r="N15" s="98"/>
      <c r="O15" s="49"/>
      <c r="P15" s="50"/>
      <c r="R15" s="6">
        <f t="shared" si="0"/>
        <v>11</v>
      </c>
      <c r="U15" s="1"/>
    </row>
    <row r="16" spans="3:18" ht="36" customHeight="1">
      <c r="C16" t="e">
        <f>VALUE(CONCATENATE(2,R3,10,K5,R16))</f>
        <v>#N/A</v>
      </c>
      <c r="D16" s="5" t="s">
        <v>7</v>
      </c>
      <c r="E16" s="51"/>
      <c r="F16" s="52"/>
      <c r="G16" s="52"/>
      <c r="H16" s="53"/>
      <c r="I16" s="54"/>
      <c r="J16" s="15"/>
      <c r="K16" s="16"/>
      <c r="L16" s="17"/>
      <c r="M16" s="49"/>
      <c r="N16" s="98"/>
      <c r="O16" s="49"/>
      <c r="P16" s="50"/>
      <c r="R16" s="6">
        <f t="shared" si="0"/>
        <v>12</v>
      </c>
    </row>
    <row r="17" spans="1:18" ht="36" customHeight="1">
      <c r="A17" s="117" t="s">
        <v>95</v>
      </c>
      <c r="C17" t="e">
        <f>VALUE(CONCATENATE(2,R3,10,K5,R17))</f>
        <v>#N/A</v>
      </c>
      <c r="D17" s="5" t="s">
        <v>8</v>
      </c>
      <c r="E17" s="51"/>
      <c r="F17" s="52"/>
      <c r="G17" s="52"/>
      <c r="H17" s="53"/>
      <c r="I17" s="54"/>
      <c r="J17" s="15"/>
      <c r="K17" s="16"/>
      <c r="L17" s="17"/>
      <c r="M17" s="49"/>
      <c r="N17" s="98"/>
      <c r="O17" s="49"/>
      <c r="P17" s="50"/>
      <c r="R17" s="6">
        <f t="shared" si="0"/>
        <v>13</v>
      </c>
    </row>
    <row r="18" spans="1:16" ht="13.5">
      <c r="A18" s="11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3.5">
      <c r="A19" s="118"/>
      <c r="D19" s="24"/>
      <c r="E19" s="25"/>
      <c r="F19" s="25"/>
      <c r="G19" s="25"/>
      <c r="H19" s="25"/>
      <c r="I19" s="26"/>
      <c r="J19" s="26"/>
      <c r="K19" s="55" t="str">
        <f>'男子団体'!K22</f>
        <v>令和6年</v>
      </c>
      <c r="L19" s="56"/>
      <c r="M19" s="28">
        <f>'男子団体'!M22</f>
        <v>0</v>
      </c>
      <c r="N19" s="27" t="s">
        <v>31</v>
      </c>
      <c r="O19" s="28">
        <f>'男子団体'!O22</f>
        <v>0</v>
      </c>
      <c r="P19" s="29" t="s">
        <v>32</v>
      </c>
    </row>
    <row r="20" spans="1:16" ht="24">
      <c r="A20" s="118"/>
      <c r="B20" s="41" t="s">
        <v>85</v>
      </c>
      <c r="D20" s="46" t="str">
        <f>'男子団体'!D23</f>
        <v>秋田県中学校体育連盟　会　長  三浦　純也　様</v>
      </c>
      <c r="E20" s="47"/>
      <c r="F20" s="47"/>
      <c r="G20" s="47"/>
      <c r="H20" s="47"/>
      <c r="I20" s="47"/>
      <c r="J20" s="47"/>
      <c r="K20" s="30"/>
      <c r="L20" s="30"/>
      <c r="M20" s="30"/>
      <c r="N20" s="30"/>
      <c r="O20" s="30"/>
      <c r="P20" s="31"/>
    </row>
    <row r="21" spans="1:16" ht="27" customHeight="1">
      <c r="A21" s="118"/>
      <c r="D21" s="79" t="s">
        <v>56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1"/>
    </row>
    <row r="22" spans="1:16" ht="22.5" customHeight="1">
      <c r="A22" s="118"/>
      <c r="D22" s="32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</row>
    <row r="23" spans="1:16" ht="21.75" customHeight="1">
      <c r="A23" s="118"/>
      <c r="D23" s="112">
        <f>'男子団体'!D26</f>
        <v>0</v>
      </c>
      <c r="E23" s="113"/>
      <c r="F23" s="37" t="s">
        <v>12</v>
      </c>
      <c r="G23" s="113">
        <f>'男子団体'!G26</f>
        <v>0</v>
      </c>
      <c r="H23" s="113"/>
      <c r="I23" s="37" t="s">
        <v>13</v>
      </c>
      <c r="J23" s="37"/>
      <c r="K23" s="37" t="s">
        <v>14</v>
      </c>
      <c r="L23" s="77">
        <f>'男子団体'!L26</f>
        <v>0</v>
      </c>
      <c r="M23" s="77"/>
      <c r="N23" s="77"/>
      <c r="O23" s="78"/>
      <c r="P23" s="12" t="s">
        <v>55</v>
      </c>
    </row>
    <row r="24" spans="1:16" ht="5.25" customHeight="1">
      <c r="A24" s="118"/>
      <c r="D24" s="3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4"/>
    </row>
    <row r="25" ht="13.5">
      <c r="A25" s="119"/>
    </row>
    <row r="26" spans="1:16" ht="40.5" customHeight="1">
      <c r="A26" s="119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ht="13.5">
      <c r="A27" s="120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Y54" s="1"/>
    </row>
    <row r="55" ht="13.5">
      <c r="Y55" s="1"/>
    </row>
    <row r="56" ht="13.5">
      <c r="Y56" s="1"/>
    </row>
    <row r="57" ht="13.5">
      <c r="Y57" s="1"/>
    </row>
  </sheetData>
  <sheetProtection/>
  <mergeCells count="57">
    <mergeCell ref="A17:A27"/>
    <mergeCell ref="K11:K12"/>
    <mergeCell ref="L11:L12"/>
    <mergeCell ref="M15:N15"/>
    <mergeCell ref="M14:N14"/>
    <mergeCell ref="O13:P13"/>
    <mergeCell ref="E13:G13"/>
    <mergeCell ref="H15:I15"/>
    <mergeCell ref="E16:G16"/>
    <mergeCell ref="H16:I16"/>
    <mergeCell ref="K5:L5"/>
    <mergeCell ref="D5:E5"/>
    <mergeCell ref="D2:P2"/>
    <mergeCell ref="D3:P3"/>
    <mergeCell ref="D6:E6"/>
    <mergeCell ref="I5:J5"/>
    <mergeCell ref="F5:H5"/>
    <mergeCell ref="J6:M6"/>
    <mergeCell ref="N6:P6"/>
    <mergeCell ref="F6:H6"/>
    <mergeCell ref="D7:E7"/>
    <mergeCell ref="F7:H7"/>
    <mergeCell ref="N7:P7"/>
    <mergeCell ref="O11:P12"/>
    <mergeCell ref="D8:E8"/>
    <mergeCell ref="D9:E9"/>
    <mergeCell ref="J7:M7"/>
    <mergeCell ref="G9:K9"/>
    <mergeCell ref="D11:D12"/>
    <mergeCell ref="E11:I11"/>
    <mergeCell ref="M8:P8"/>
    <mergeCell ref="O17:P17"/>
    <mergeCell ref="M17:N17"/>
    <mergeCell ref="H17:I17"/>
    <mergeCell ref="M16:N16"/>
    <mergeCell ref="O14:P14"/>
    <mergeCell ref="O15:P15"/>
    <mergeCell ref="M11:N12"/>
    <mergeCell ref="M9:P9"/>
    <mergeCell ref="G8:K8"/>
    <mergeCell ref="E15:G15"/>
    <mergeCell ref="O16:P16"/>
    <mergeCell ref="H13:I13"/>
    <mergeCell ref="M13:N13"/>
    <mergeCell ref="K19:L19"/>
    <mergeCell ref="E12:G12"/>
    <mergeCell ref="H12:I12"/>
    <mergeCell ref="E14:G14"/>
    <mergeCell ref="H14:I14"/>
    <mergeCell ref="J11:J12"/>
    <mergeCell ref="E17:G17"/>
    <mergeCell ref="D26:P26"/>
    <mergeCell ref="D21:P21"/>
    <mergeCell ref="D23:E23"/>
    <mergeCell ref="G23:H23"/>
    <mergeCell ref="L23:O23"/>
    <mergeCell ref="D20:J20"/>
  </mergeCells>
  <dataValidations count="10">
    <dataValidation allowBlank="1" prompt="リストから選んで下さい" errorTitle="エラー！" error="キャンセルを押してリストから選択して下さい" sqref="L13:L17"/>
    <dataValidation allowBlank="1" promptTitle="「↓」を押して" prompt="リストから選んで下さい！" errorTitle="エラー！" error="「キャンセル」を押して、↓ボタンをクリックして一覧から選択して下さい&#10;" sqref="F6"/>
    <dataValidation allowBlank="1" promptTitle="「↓」を押して" prompt="リストから選択して下さい&#10;" errorTitle="エラー！" error="キャンセルを押して、リストから選択して下さい" sqref="O13:P13"/>
    <dataValidation allowBlank="1" promptTitle="『↓』を押して" prompt="リストから選んで下さい！" errorTitle="エラー！" error="キャンセルを押してリストから選択して下さい&#10;" sqref="M8:P8"/>
    <dataValidation type="list" allowBlank="1" showInputMessage="1" showErrorMessage="1" promptTitle="『↓』を押して" prompt="リストから選んで下さい！" errorTitle="エラー！" error="キャンセルを押してリストから選択して下さい&#10;" sqref="M9">
      <formula1>$X$5:$X$6</formula1>
    </dataValidation>
    <dataValidation type="list" allowBlank="1" showInputMessage="1" showErrorMessage="1" promptTitle="「↓」を押して" prompt="リストから選択して下さい&#10;" errorTitle="エラー！" error="キャンセルを押して、リストから選択して下さい" sqref="M13:M17">
      <formula1>$Z$5:$Z$6</formula1>
    </dataValidation>
    <dataValidation type="list" allowBlank="1" showInputMessage="1" showErrorMessage="1" prompt="リストから選択して下さい" errorTitle="エラー！" error="キャンセルを押してリストから選択して下さい&#10;" sqref="K13:K17">
      <formula1>$V$5:$V$6</formula1>
    </dataValidation>
    <dataValidation type="list" allowBlank="1" showInputMessage="1" showErrorMessage="1" promptTitle="「↓」を押して" prompt="リストから選んで下さい！" errorTitle="エラー" error="「↓」を押してリストから選んで下さい！" sqref="J13:J17">
      <formula1>$W$5:$W$7</formula1>
    </dataValidation>
    <dataValidation type="list" allowBlank="1" showInputMessage="1" showErrorMessage="1" promptTitle="「↓」を押して" prompt="リストから選んで下さい！" errorTitle="エラー！" error="「キャンセル」を押して、↓ボタンをクリックして一覧から選択して下さい&#10;" sqref="F5:G5">
      <formula1>$T$5:$T$14</formula1>
    </dataValidation>
    <dataValidation type="list" allowBlank="1" showInputMessage="1" showErrorMessage="1" promptTitle="「↓」を押して" prompt="リストから選んで下さい！" errorTitle="エラー！" error="「キャンセル」を押して、↓ボタンをクリックして一覧から選択して下さい&#10;" sqref="K5:L5">
      <formula1>$S$5:$S$11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74"/>
  <sheetViews>
    <sheetView zoomScale="110" zoomScaleNormal="110" zoomScalePageLayoutView="0" workbookViewId="0" topLeftCell="A13">
      <selection activeCell="F7" sqref="F7:H7"/>
    </sheetView>
  </sheetViews>
  <sheetFormatPr defaultColWidth="9.00390625" defaultRowHeight="13.5"/>
  <cols>
    <col min="2" max="2" width="12.00390625" style="0" customWidth="1"/>
    <col min="3" max="3" width="0" style="0" hidden="1" customWidth="1"/>
    <col min="4" max="4" width="10.625" style="0" customWidth="1"/>
    <col min="5" max="5" width="3.75390625" style="0" customWidth="1"/>
    <col min="6" max="6" width="5.00390625" style="0" customWidth="1"/>
    <col min="7" max="7" width="8.75390625" style="0" customWidth="1"/>
    <col min="8" max="8" width="4.875" style="0" customWidth="1"/>
    <col min="9" max="9" width="7.625" style="0" customWidth="1"/>
    <col min="10" max="10" width="5.75390625" style="0" customWidth="1"/>
    <col min="11" max="12" width="6.00390625" style="0" customWidth="1"/>
    <col min="13" max="13" width="8.875" style="0" customWidth="1"/>
    <col min="14" max="14" width="4.375" style="0" customWidth="1"/>
    <col min="15" max="15" width="3.875" style="0" customWidth="1"/>
    <col min="16" max="16" width="4.375" style="0" customWidth="1"/>
    <col min="17" max="17" width="2.625" style="0" customWidth="1"/>
    <col min="18" max="25" width="9.00390625" style="0" hidden="1" customWidth="1"/>
    <col min="26" max="29" width="6.875" style="0" hidden="1" customWidth="1"/>
    <col min="30" max="31" width="9.00390625" style="0" hidden="1" customWidth="1"/>
    <col min="32" max="32" width="10.875" style="0" customWidth="1"/>
  </cols>
  <sheetData>
    <row r="1" ht="14.25" thickBot="1"/>
    <row r="2" spans="1:33" ht="21" customHeight="1">
      <c r="A2" s="153" t="s">
        <v>87</v>
      </c>
      <c r="D2" s="114" t="str">
        <f>'男子団体'!D2</f>
        <v>　第73回秋田県中学校総合体育大会　令和6年度秋田県中学校柔道大会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AG2" s="40"/>
    </row>
    <row r="3" spans="1:33" ht="21" customHeight="1">
      <c r="A3" s="154"/>
      <c r="D3" s="146" t="s">
        <v>17</v>
      </c>
      <c r="E3" s="146"/>
      <c r="F3" s="146"/>
      <c r="G3" s="146"/>
      <c r="H3" s="146"/>
      <c r="I3" s="146"/>
      <c r="J3" s="146"/>
      <c r="K3" s="146"/>
      <c r="L3" s="147"/>
      <c r="M3" s="146"/>
      <c r="N3" s="146"/>
      <c r="O3" s="146"/>
      <c r="P3" s="146"/>
      <c r="Q3" s="146"/>
      <c r="S3">
        <f>VLOOKUP(F5,V3:W13,2,FALSE)</f>
        <v>4</v>
      </c>
      <c r="U3">
        <v>1</v>
      </c>
      <c r="V3" t="s">
        <v>60</v>
      </c>
      <c r="W3" s="1">
        <v>1</v>
      </c>
      <c r="X3" t="s">
        <v>23</v>
      </c>
      <c r="Y3">
        <v>1</v>
      </c>
      <c r="Z3" t="s">
        <v>51</v>
      </c>
      <c r="AB3" t="s">
        <v>53</v>
      </c>
      <c r="AC3" t="s">
        <v>83</v>
      </c>
      <c r="AD3">
        <v>50</v>
      </c>
      <c r="AG3" s="40"/>
    </row>
    <row r="4" spans="1:33" ht="30" customHeight="1" thickBot="1">
      <c r="A4" s="15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U4">
        <v>2</v>
      </c>
      <c r="V4" t="s">
        <v>98</v>
      </c>
      <c r="W4" s="1">
        <v>2</v>
      </c>
      <c r="X4" t="s">
        <v>24</v>
      </c>
      <c r="Y4">
        <v>2</v>
      </c>
      <c r="Z4" t="s">
        <v>52</v>
      </c>
      <c r="AC4" t="s">
        <v>68</v>
      </c>
      <c r="AD4">
        <v>55</v>
      </c>
      <c r="AG4" s="40"/>
    </row>
    <row r="5" spans="1:33" ht="27" customHeight="1" thickBot="1">
      <c r="A5" s="154"/>
      <c r="B5" s="41" t="s">
        <v>85</v>
      </c>
      <c r="D5" s="59" t="s">
        <v>59</v>
      </c>
      <c r="E5" s="71"/>
      <c r="F5" s="135" t="s">
        <v>43</v>
      </c>
      <c r="G5" s="136"/>
      <c r="H5" s="137"/>
      <c r="I5" s="132"/>
      <c r="J5" s="132"/>
      <c r="K5" s="133"/>
      <c r="L5" s="133"/>
      <c r="M5" s="133"/>
      <c r="N5" s="133"/>
      <c r="O5" s="133"/>
      <c r="P5" s="134"/>
      <c r="R5" s="6"/>
      <c r="U5">
        <v>3</v>
      </c>
      <c r="V5" t="s">
        <v>97</v>
      </c>
      <c r="W5" s="1">
        <v>3</v>
      </c>
      <c r="Y5">
        <v>3</v>
      </c>
      <c r="AC5" t="s">
        <v>73</v>
      </c>
      <c r="AD5">
        <v>60</v>
      </c>
      <c r="AG5" s="40"/>
    </row>
    <row r="6" spans="1:33" ht="15.75" customHeight="1">
      <c r="A6" s="154"/>
      <c r="D6" s="92" t="s">
        <v>44</v>
      </c>
      <c r="E6" s="93"/>
      <c r="F6" s="138">
        <f>'男子団体'!F6</f>
        <v>0</v>
      </c>
      <c r="G6" s="139"/>
      <c r="H6" s="139"/>
      <c r="I6" s="43" t="str">
        <f>'男子団体'!I6</f>
        <v>りつ</v>
      </c>
      <c r="J6" s="106">
        <f>'男子団体'!J6</f>
        <v>0</v>
      </c>
      <c r="K6" s="106"/>
      <c r="L6" s="106"/>
      <c r="M6" s="106"/>
      <c r="N6" s="106" t="str">
        <f>'男子団体'!N6</f>
        <v>ちゅうがっこう</v>
      </c>
      <c r="O6" s="106"/>
      <c r="P6" s="107"/>
      <c r="R6" s="6"/>
      <c r="U6">
        <v>4</v>
      </c>
      <c r="V6" t="s">
        <v>43</v>
      </c>
      <c r="W6" s="1">
        <v>4</v>
      </c>
      <c r="AC6" t="s">
        <v>75</v>
      </c>
      <c r="AD6">
        <v>66</v>
      </c>
      <c r="AG6" s="40"/>
    </row>
    <row r="7" spans="1:33" ht="27" customHeight="1">
      <c r="A7" s="154"/>
      <c r="D7" s="64" t="s">
        <v>0</v>
      </c>
      <c r="E7" s="65"/>
      <c r="F7" s="84">
        <f>'男子団体'!F7</f>
        <v>0</v>
      </c>
      <c r="G7" s="85"/>
      <c r="H7" s="85"/>
      <c r="I7" s="14" t="s">
        <v>12</v>
      </c>
      <c r="J7" s="77">
        <f>'男子団体'!J7</f>
        <v>0</v>
      </c>
      <c r="K7" s="82"/>
      <c r="L7" s="82"/>
      <c r="M7" s="82"/>
      <c r="N7" s="75" t="s">
        <v>28</v>
      </c>
      <c r="O7" s="75"/>
      <c r="P7" s="76"/>
      <c r="R7" s="6"/>
      <c r="U7">
        <v>5</v>
      </c>
      <c r="V7" t="s">
        <v>27</v>
      </c>
      <c r="W7" s="1">
        <v>5</v>
      </c>
      <c r="AC7" t="s">
        <v>69</v>
      </c>
      <c r="AD7">
        <v>73</v>
      </c>
      <c r="AG7" s="40"/>
    </row>
    <row r="8" spans="1:33" ht="27" customHeight="1">
      <c r="A8" s="154"/>
      <c r="D8" s="69" t="s">
        <v>46</v>
      </c>
      <c r="E8" s="70"/>
      <c r="F8" s="9" t="s">
        <v>48</v>
      </c>
      <c r="G8" s="99">
        <f>'男子団体'!G8</f>
        <v>0</v>
      </c>
      <c r="H8" s="100"/>
      <c r="I8" s="100"/>
      <c r="J8" s="100"/>
      <c r="K8" s="100"/>
      <c r="L8" s="13" t="s">
        <v>47</v>
      </c>
      <c r="M8" s="101">
        <f>'男子団体'!M8</f>
        <v>0</v>
      </c>
      <c r="N8" s="102"/>
      <c r="O8" s="102"/>
      <c r="P8" s="103"/>
      <c r="R8" s="6"/>
      <c r="U8">
        <v>6</v>
      </c>
      <c r="V8" t="s">
        <v>21</v>
      </c>
      <c r="W8" s="1">
        <v>6</v>
      </c>
      <c r="AC8" t="s">
        <v>70</v>
      </c>
      <c r="AD8">
        <v>81</v>
      </c>
      <c r="AG8" s="40"/>
    </row>
    <row r="9" spans="1:33" ht="26.25" customHeight="1">
      <c r="A9" s="154"/>
      <c r="D9" s="71" t="s">
        <v>45</v>
      </c>
      <c r="E9" s="72"/>
      <c r="F9" s="9" t="s">
        <v>48</v>
      </c>
      <c r="G9" s="99">
        <f>'男子団体'!G9</f>
        <v>0</v>
      </c>
      <c r="H9" s="100"/>
      <c r="I9" s="100"/>
      <c r="J9" s="100"/>
      <c r="K9" s="100"/>
      <c r="L9" s="13" t="s">
        <v>57</v>
      </c>
      <c r="M9" s="89" t="s">
        <v>51</v>
      </c>
      <c r="N9" s="90"/>
      <c r="O9" s="90"/>
      <c r="P9" s="91"/>
      <c r="R9" s="6"/>
      <c r="U9">
        <v>7</v>
      </c>
      <c r="V9" t="s">
        <v>84</v>
      </c>
      <c r="W9" s="1">
        <v>7</v>
      </c>
      <c r="AC9" t="s">
        <v>71</v>
      </c>
      <c r="AD9">
        <v>90</v>
      </c>
      <c r="AG9" s="40"/>
    </row>
    <row r="10" spans="1:30" ht="26.25" customHeight="1">
      <c r="A10" s="155"/>
      <c r="D10" s="71" t="s">
        <v>66</v>
      </c>
      <c r="E10" s="72"/>
      <c r="F10" s="9" t="s">
        <v>48</v>
      </c>
      <c r="G10" s="99"/>
      <c r="H10" s="100"/>
      <c r="I10" s="100"/>
      <c r="J10" s="100"/>
      <c r="K10" s="100"/>
      <c r="L10" s="89"/>
      <c r="M10" s="128"/>
      <c r="N10" s="128"/>
      <c r="O10" s="128"/>
      <c r="P10" s="129"/>
      <c r="R10" s="6"/>
      <c r="U10">
        <v>8</v>
      </c>
      <c r="V10" t="s">
        <v>22</v>
      </c>
      <c r="W10" s="1">
        <v>8</v>
      </c>
      <c r="AC10" s="1" t="s">
        <v>72</v>
      </c>
      <c r="AD10">
        <v>91</v>
      </c>
    </row>
    <row r="11" spans="1:23" ht="21" customHeight="1">
      <c r="A11" s="155"/>
      <c r="D11" s="19"/>
      <c r="E11" s="20"/>
      <c r="F11" s="20"/>
      <c r="G11" s="130" t="s">
        <v>67</v>
      </c>
      <c r="H11" s="131"/>
      <c r="I11" s="131"/>
      <c r="J11" s="131"/>
      <c r="K11" s="131"/>
      <c r="L11" s="131"/>
      <c r="M11" s="131"/>
      <c r="N11" s="131"/>
      <c r="O11" s="131"/>
      <c r="P11" s="131"/>
      <c r="R11" s="6"/>
      <c r="U11">
        <v>9</v>
      </c>
      <c r="W11" s="1">
        <v>9</v>
      </c>
    </row>
    <row r="12" spans="1:23" ht="13.5">
      <c r="A12" s="155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"/>
      <c r="Q12" s="3"/>
      <c r="S12" s="6"/>
      <c r="U12">
        <v>10</v>
      </c>
      <c r="W12" s="1">
        <v>10</v>
      </c>
    </row>
    <row r="13" spans="3:23" ht="27" customHeight="1">
      <c r="C13" s="6"/>
      <c r="D13" s="73" t="s">
        <v>19</v>
      </c>
      <c r="E13" s="140" t="s">
        <v>74</v>
      </c>
      <c r="F13" s="141"/>
      <c r="G13" s="144" t="s">
        <v>54</v>
      </c>
      <c r="H13" s="148"/>
      <c r="I13" s="148"/>
      <c r="J13" s="148"/>
      <c r="K13" s="94" t="s">
        <v>15</v>
      </c>
      <c r="L13" s="94" t="s">
        <v>65</v>
      </c>
      <c r="M13" s="94" t="s">
        <v>58</v>
      </c>
      <c r="N13" s="108" t="s">
        <v>18</v>
      </c>
      <c r="O13" s="109"/>
      <c r="P13" s="108"/>
      <c r="Q13" s="109"/>
      <c r="S13" s="6"/>
      <c r="U13">
        <v>11</v>
      </c>
      <c r="W13" s="1"/>
    </row>
    <row r="14" spans="3:24" ht="17.25" customHeight="1">
      <c r="C14" s="6"/>
      <c r="D14" s="74"/>
      <c r="E14" s="142"/>
      <c r="F14" s="143"/>
      <c r="G14" s="144" t="s">
        <v>49</v>
      </c>
      <c r="H14" s="145"/>
      <c r="I14" s="151" t="s">
        <v>50</v>
      </c>
      <c r="J14" s="152"/>
      <c r="K14" s="95"/>
      <c r="L14" s="95"/>
      <c r="M14" s="95"/>
      <c r="N14" s="110"/>
      <c r="O14" s="111"/>
      <c r="P14" s="110"/>
      <c r="Q14" s="111"/>
      <c r="S14" s="6"/>
      <c r="U14">
        <v>12</v>
      </c>
      <c r="X14" s="1"/>
    </row>
    <row r="15" spans="3:24" ht="27" customHeight="1">
      <c r="C15" s="6" t="e">
        <f>VALUE(CONCATENATE(1,S3,S15,E15))</f>
        <v>#N/A</v>
      </c>
      <c r="D15" s="18"/>
      <c r="E15" s="121"/>
      <c r="F15" s="122"/>
      <c r="G15" s="123"/>
      <c r="H15" s="124"/>
      <c r="I15" s="125"/>
      <c r="J15" s="54"/>
      <c r="K15" s="15"/>
      <c r="L15" s="16"/>
      <c r="M15" s="17"/>
      <c r="N15" s="49"/>
      <c r="O15" s="50"/>
      <c r="P15" s="49"/>
      <c r="Q15" s="50"/>
      <c r="S15" s="6" t="e">
        <f>VLOOKUP(D15,AC3:AD10,2,FALSE)</f>
        <v>#N/A</v>
      </c>
      <c r="T15" s="1"/>
      <c r="U15">
        <v>13</v>
      </c>
      <c r="X15" s="1"/>
    </row>
    <row r="16" spans="3:24" ht="27" customHeight="1">
      <c r="C16" s="6" t="e">
        <f>VALUE(CONCATENATE(1,S3,S16,E16))</f>
        <v>#N/A</v>
      </c>
      <c r="D16" s="18"/>
      <c r="E16" s="121"/>
      <c r="F16" s="122"/>
      <c r="G16" s="123"/>
      <c r="H16" s="124"/>
      <c r="I16" s="125"/>
      <c r="J16" s="54"/>
      <c r="K16" s="15"/>
      <c r="L16" s="16"/>
      <c r="M16" s="17"/>
      <c r="N16" s="49"/>
      <c r="O16" s="50"/>
      <c r="P16" s="49"/>
      <c r="Q16" s="50"/>
      <c r="S16" s="6" t="e">
        <f>VLOOKUP(D16,AC3:AD10,2,FALSE)</f>
        <v>#N/A</v>
      </c>
      <c r="X16" s="1"/>
    </row>
    <row r="17" spans="3:30" ht="27" customHeight="1">
      <c r="C17" s="6" t="e">
        <f>VALUE(CONCATENATE(1,S3,S17,E17))</f>
        <v>#N/A</v>
      </c>
      <c r="D17" s="18"/>
      <c r="E17" s="121"/>
      <c r="F17" s="122"/>
      <c r="G17" s="123"/>
      <c r="H17" s="124"/>
      <c r="I17" s="125"/>
      <c r="J17" s="54"/>
      <c r="K17" s="15"/>
      <c r="L17" s="16"/>
      <c r="M17" s="17"/>
      <c r="N17" s="49"/>
      <c r="O17" s="50"/>
      <c r="P17" s="49"/>
      <c r="Q17" s="50"/>
      <c r="S17" s="6" t="e">
        <f>VLOOKUP(D17,AC3:AD10,2,FALSE)</f>
        <v>#N/A</v>
      </c>
      <c r="X17" s="1"/>
      <c r="AD17" s="1"/>
    </row>
    <row r="18" spans="3:19" ht="27" customHeight="1">
      <c r="C18" s="6" t="e">
        <f>VALUE(CONCATENATE(1,S3,S18,E18))</f>
        <v>#N/A</v>
      </c>
      <c r="D18" s="18"/>
      <c r="E18" s="121"/>
      <c r="F18" s="122"/>
      <c r="G18" s="123"/>
      <c r="H18" s="124"/>
      <c r="I18" s="125"/>
      <c r="J18" s="54"/>
      <c r="K18" s="15"/>
      <c r="L18" s="16"/>
      <c r="M18" s="17"/>
      <c r="N18" s="49"/>
      <c r="O18" s="50"/>
      <c r="P18" s="49"/>
      <c r="Q18" s="50"/>
      <c r="S18" s="6" t="e">
        <f>VLOOKUP(D18,AC3:AD10,2,FALSE)</f>
        <v>#N/A</v>
      </c>
    </row>
    <row r="19" spans="3:19" ht="27" customHeight="1">
      <c r="C19" s="6" t="e">
        <f>VALUE(CONCATENATE(1,S3,S19,E19))</f>
        <v>#N/A</v>
      </c>
      <c r="D19" s="18"/>
      <c r="E19" s="121"/>
      <c r="F19" s="122"/>
      <c r="G19" s="123"/>
      <c r="H19" s="124"/>
      <c r="I19" s="125"/>
      <c r="J19" s="54"/>
      <c r="K19" s="15"/>
      <c r="L19" s="16"/>
      <c r="M19" s="17"/>
      <c r="N19" s="49"/>
      <c r="O19" s="50"/>
      <c r="P19" s="49"/>
      <c r="Q19" s="50"/>
      <c r="S19" s="6" t="e">
        <f>VLOOKUP(D19,AC3:AD10,2,FALSE)</f>
        <v>#N/A</v>
      </c>
    </row>
    <row r="20" spans="3:19" ht="27" customHeight="1">
      <c r="C20" s="6" t="e">
        <f>VALUE(CONCATENATE(1,S3,S20,E20))</f>
        <v>#N/A</v>
      </c>
      <c r="D20" s="18"/>
      <c r="E20" s="121"/>
      <c r="F20" s="122"/>
      <c r="G20" s="123"/>
      <c r="H20" s="124"/>
      <c r="I20" s="125"/>
      <c r="J20" s="54"/>
      <c r="K20" s="15"/>
      <c r="L20" s="16"/>
      <c r="M20" s="17"/>
      <c r="N20" s="49"/>
      <c r="O20" s="50"/>
      <c r="P20" s="49"/>
      <c r="Q20" s="50"/>
      <c r="S20" s="6" t="e">
        <f>VLOOKUP(D20,AC3:AD10,2,FALSE)</f>
        <v>#N/A</v>
      </c>
    </row>
    <row r="21" spans="3:19" ht="27" customHeight="1">
      <c r="C21" s="6" t="e">
        <f>VALUE(CONCATENATE(1,S3,S21,E21))</f>
        <v>#N/A</v>
      </c>
      <c r="D21" s="18"/>
      <c r="E21" s="121"/>
      <c r="F21" s="122"/>
      <c r="G21" s="123"/>
      <c r="H21" s="124"/>
      <c r="I21" s="125"/>
      <c r="J21" s="54"/>
      <c r="K21" s="15"/>
      <c r="L21" s="16"/>
      <c r="M21" s="17"/>
      <c r="N21" s="49"/>
      <c r="O21" s="50"/>
      <c r="P21" s="49"/>
      <c r="Q21" s="50"/>
      <c r="S21" s="6" t="e">
        <f>VLOOKUP(D21,AC3:AD10,2,FALSE)</f>
        <v>#N/A</v>
      </c>
    </row>
    <row r="22" spans="3:19" ht="27" customHeight="1">
      <c r="C22" s="6" t="e">
        <f>VALUE(CONCATENATE(1,S3,S22,E22))</f>
        <v>#N/A</v>
      </c>
      <c r="D22" s="18"/>
      <c r="E22" s="121"/>
      <c r="F22" s="122"/>
      <c r="G22" s="123"/>
      <c r="H22" s="124"/>
      <c r="I22" s="125"/>
      <c r="J22" s="54"/>
      <c r="K22" s="15"/>
      <c r="L22" s="16"/>
      <c r="M22" s="17"/>
      <c r="N22" s="49"/>
      <c r="O22" s="50"/>
      <c r="P22" s="49"/>
      <c r="Q22" s="50"/>
      <c r="S22" s="6" t="e">
        <f>VLOOKUP(D22,AC3:AD10,2,FALSE)</f>
        <v>#N/A</v>
      </c>
    </row>
    <row r="23" spans="3:20" ht="27" customHeight="1">
      <c r="C23" s="6" t="e">
        <f>VALUE(CONCATENATE(1,S3,S23,E23))</f>
        <v>#N/A</v>
      </c>
      <c r="D23" s="18"/>
      <c r="E23" s="121"/>
      <c r="F23" s="122"/>
      <c r="G23" s="123"/>
      <c r="H23" s="124"/>
      <c r="I23" s="125"/>
      <c r="J23" s="54"/>
      <c r="K23" s="15"/>
      <c r="L23" s="16"/>
      <c r="M23" s="17"/>
      <c r="N23" s="49"/>
      <c r="O23" s="50"/>
      <c r="P23" s="49"/>
      <c r="Q23" s="50"/>
      <c r="S23" s="6" t="e">
        <f>VLOOKUP(D23,AC3:AD10,2,FALSE)</f>
        <v>#N/A</v>
      </c>
      <c r="T23" s="1"/>
    </row>
    <row r="24" spans="3:19" ht="27" customHeight="1">
      <c r="C24" s="6" t="e">
        <f>VALUE(CONCATENATE(1,S3,S24,E24))</f>
        <v>#N/A</v>
      </c>
      <c r="D24" s="18"/>
      <c r="E24" s="121"/>
      <c r="F24" s="122"/>
      <c r="G24" s="123"/>
      <c r="H24" s="124"/>
      <c r="I24" s="125"/>
      <c r="J24" s="54"/>
      <c r="K24" s="15"/>
      <c r="L24" s="16"/>
      <c r="M24" s="17"/>
      <c r="N24" s="49"/>
      <c r="O24" s="50"/>
      <c r="P24" s="49"/>
      <c r="Q24" s="50"/>
      <c r="S24" s="6" t="e">
        <f>VLOOKUP(D24,AC3:AD10,2,FALSE)</f>
        <v>#N/A</v>
      </c>
    </row>
    <row r="25" spans="3:19" ht="27" customHeight="1">
      <c r="C25" s="6" t="e">
        <f>VALUE(CONCATENATE(1,S3,S25,E25))</f>
        <v>#N/A</v>
      </c>
      <c r="D25" s="18"/>
      <c r="E25" s="121"/>
      <c r="F25" s="122"/>
      <c r="G25" s="123"/>
      <c r="H25" s="124"/>
      <c r="I25" s="125"/>
      <c r="J25" s="54"/>
      <c r="K25" s="15"/>
      <c r="L25" s="16"/>
      <c r="M25" s="17"/>
      <c r="N25" s="49"/>
      <c r="O25" s="50"/>
      <c r="P25" s="49"/>
      <c r="Q25" s="50"/>
      <c r="S25" s="6" t="e">
        <f>VLOOKUP(D25,AC3:AD10,2,FALSE)</f>
        <v>#N/A</v>
      </c>
    </row>
    <row r="26" spans="1:19" ht="27" customHeight="1">
      <c r="A26" s="117" t="s">
        <v>95</v>
      </c>
      <c r="C26" s="6" t="e">
        <f>VALUE(CONCATENATE(1,S3,S26,E26))</f>
        <v>#N/A</v>
      </c>
      <c r="D26" s="18"/>
      <c r="E26" s="126"/>
      <c r="F26" s="127"/>
      <c r="G26" s="123"/>
      <c r="H26" s="124"/>
      <c r="I26" s="125"/>
      <c r="J26" s="54"/>
      <c r="K26" s="15"/>
      <c r="L26" s="16"/>
      <c r="M26" s="17"/>
      <c r="N26" s="49"/>
      <c r="O26" s="50"/>
      <c r="P26" s="49"/>
      <c r="Q26" s="50"/>
      <c r="S26" s="6" t="e">
        <f>VLOOKUP(D26,AC3:AD10,2,FALSE)</f>
        <v>#N/A</v>
      </c>
    </row>
    <row r="27" spans="1:17" ht="13.5">
      <c r="A27" s="11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3.5" customHeight="1">
      <c r="A28" s="118"/>
      <c r="D28" s="38"/>
      <c r="E28" s="39"/>
      <c r="F28" s="39"/>
      <c r="G28" s="39"/>
      <c r="H28" s="39"/>
      <c r="I28" s="39"/>
      <c r="J28" s="26"/>
      <c r="K28" s="26"/>
      <c r="L28" s="55" t="str">
        <f>'男子団体'!K22</f>
        <v>令和6年</v>
      </c>
      <c r="M28" s="55"/>
      <c r="N28" s="28">
        <f>'男子団体'!M22</f>
        <v>0</v>
      </c>
      <c r="O28" s="27" t="s">
        <v>31</v>
      </c>
      <c r="P28" s="28">
        <f>'男子団体'!O22</f>
        <v>0</v>
      </c>
      <c r="Q28" s="29" t="s">
        <v>32</v>
      </c>
    </row>
    <row r="29" spans="1:17" ht="18.75" customHeight="1">
      <c r="A29" s="118"/>
      <c r="B29" s="41" t="s">
        <v>85</v>
      </c>
      <c r="D29" s="46" t="str">
        <f>'男子団体'!D23</f>
        <v>秋田県中学校体育連盟　会　長  三浦　純也　様</v>
      </c>
      <c r="E29" s="47"/>
      <c r="F29" s="47"/>
      <c r="G29" s="47"/>
      <c r="H29" s="47"/>
      <c r="I29" s="47"/>
      <c r="J29" s="47"/>
      <c r="K29" s="30"/>
      <c r="L29" s="30"/>
      <c r="M29" s="30"/>
      <c r="N29" s="30"/>
      <c r="O29" s="30"/>
      <c r="P29" s="30"/>
      <c r="Q29" s="31"/>
    </row>
    <row r="30" spans="1:17" ht="27" customHeight="1">
      <c r="A30" s="118"/>
      <c r="D30" s="79" t="s">
        <v>56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50"/>
    </row>
    <row r="31" spans="1:17" ht="13.5">
      <c r="A31" s="118"/>
      <c r="D31" s="32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</row>
    <row r="32" spans="1:17" ht="21.75" customHeight="1">
      <c r="A32" s="118"/>
      <c r="D32" s="112">
        <f>'女子団体'!D23</f>
        <v>0</v>
      </c>
      <c r="E32" s="113"/>
      <c r="F32" s="37" t="s">
        <v>12</v>
      </c>
      <c r="G32" s="113">
        <f>'男子団体'!G26</f>
        <v>0</v>
      </c>
      <c r="H32" s="113"/>
      <c r="I32" s="37" t="s">
        <v>13</v>
      </c>
      <c r="J32" s="37"/>
      <c r="K32" s="42" t="s">
        <v>89</v>
      </c>
      <c r="L32" s="77">
        <f>'男子団体'!L26</f>
        <v>0</v>
      </c>
      <c r="M32" s="77"/>
      <c r="N32" s="77"/>
      <c r="O32" s="77"/>
      <c r="P32" s="156" t="s">
        <v>55</v>
      </c>
      <c r="Q32" s="157"/>
    </row>
    <row r="33" spans="1:17" ht="5.25" customHeight="1">
      <c r="A33" s="118"/>
      <c r="D33" s="3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35"/>
    </row>
    <row r="34" spans="1:17" ht="13.5">
      <c r="A34" s="11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40.5" customHeight="1">
      <c r="A35" s="119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ht="13.5">
      <c r="A36" s="120"/>
    </row>
    <row r="53" ht="13.5">
      <c r="H53" s="1"/>
    </row>
    <row r="54" ht="13.5">
      <c r="H54" s="1"/>
    </row>
    <row r="55" ht="13.5">
      <c r="H55" s="1"/>
    </row>
    <row r="56" ht="13.5">
      <c r="H56" s="1"/>
    </row>
    <row r="72" ht="13.5">
      <c r="Z72" s="1"/>
    </row>
    <row r="73" ht="13.5">
      <c r="Z73" s="1"/>
    </row>
    <row r="74" ht="13.5">
      <c r="Z74" s="1"/>
    </row>
  </sheetData>
  <sheetProtection/>
  <mergeCells count="103">
    <mergeCell ref="L13:L14"/>
    <mergeCell ref="A26:A36"/>
    <mergeCell ref="A2:A12"/>
    <mergeCell ref="L32:O32"/>
    <mergeCell ref="P32:Q32"/>
    <mergeCell ref="G32:H32"/>
    <mergeCell ref="E19:F19"/>
    <mergeCell ref="G19:H19"/>
    <mergeCell ref="I19:J19"/>
    <mergeCell ref="I22:J22"/>
    <mergeCell ref="I14:J14"/>
    <mergeCell ref="E15:F15"/>
    <mergeCell ref="G15:H15"/>
    <mergeCell ref="D10:E10"/>
    <mergeCell ref="D13:D14"/>
    <mergeCell ref="K13:K14"/>
    <mergeCell ref="D35:Q35"/>
    <mergeCell ref="N20:O20"/>
    <mergeCell ref="L28:M28"/>
    <mergeCell ref="N23:O23"/>
    <mergeCell ref="D32:E32"/>
    <mergeCell ref="D30:Q30"/>
    <mergeCell ref="P20:Q20"/>
    <mergeCell ref="N21:O21"/>
    <mergeCell ref="E24:F24"/>
    <mergeCell ref="G24:H24"/>
    <mergeCell ref="D2:Q2"/>
    <mergeCell ref="D3:Q3"/>
    <mergeCell ref="P15:Q15"/>
    <mergeCell ref="N19:O19"/>
    <mergeCell ref="N15:O15"/>
    <mergeCell ref="N17:O17"/>
    <mergeCell ref="E18:F18"/>
    <mergeCell ref="G18:H18"/>
    <mergeCell ref="G10:K10"/>
    <mergeCell ref="G13:J13"/>
    <mergeCell ref="E23:F23"/>
    <mergeCell ref="G23:H23"/>
    <mergeCell ref="E22:F22"/>
    <mergeCell ref="E20:F20"/>
    <mergeCell ref="G20:H20"/>
    <mergeCell ref="G22:H22"/>
    <mergeCell ref="G21:H21"/>
    <mergeCell ref="E21:F21"/>
    <mergeCell ref="N13:O14"/>
    <mergeCell ref="E13:F14"/>
    <mergeCell ref="G14:H14"/>
    <mergeCell ref="I24:J24"/>
    <mergeCell ref="P19:Q19"/>
    <mergeCell ref="I18:J18"/>
    <mergeCell ref="I15:J15"/>
    <mergeCell ref="P16:Q16"/>
    <mergeCell ref="I23:J23"/>
    <mergeCell ref="I21:J21"/>
    <mergeCell ref="I20:J20"/>
    <mergeCell ref="P17:Q17"/>
    <mergeCell ref="P22:Q22"/>
    <mergeCell ref="D5:E5"/>
    <mergeCell ref="D7:E7"/>
    <mergeCell ref="J7:M7"/>
    <mergeCell ref="N7:P7"/>
    <mergeCell ref="I5:P5"/>
    <mergeCell ref="F5:H5"/>
    <mergeCell ref="F6:H6"/>
    <mergeCell ref="J6:M6"/>
    <mergeCell ref="N6:P6"/>
    <mergeCell ref="P13:Q14"/>
    <mergeCell ref="D6:E6"/>
    <mergeCell ref="M9:P9"/>
    <mergeCell ref="D8:E8"/>
    <mergeCell ref="D9:E9"/>
    <mergeCell ref="M8:P8"/>
    <mergeCell ref="F7:H7"/>
    <mergeCell ref="G8:K8"/>
    <mergeCell ref="G9:K9"/>
    <mergeCell ref="M13:M14"/>
    <mergeCell ref="E16:F16"/>
    <mergeCell ref="E17:F17"/>
    <mergeCell ref="G17:H17"/>
    <mergeCell ref="G16:H16"/>
    <mergeCell ref="I16:J16"/>
    <mergeCell ref="I17:J17"/>
    <mergeCell ref="L10:P10"/>
    <mergeCell ref="G11:P11"/>
    <mergeCell ref="N16:O16"/>
    <mergeCell ref="D29:J29"/>
    <mergeCell ref="P26:Q26"/>
    <mergeCell ref="E25:F25"/>
    <mergeCell ref="G25:H25"/>
    <mergeCell ref="I25:J25"/>
    <mergeCell ref="E26:F26"/>
    <mergeCell ref="G26:H26"/>
    <mergeCell ref="I26:J26"/>
    <mergeCell ref="N25:O25"/>
    <mergeCell ref="N26:O26"/>
    <mergeCell ref="P25:Q25"/>
    <mergeCell ref="N18:O18"/>
    <mergeCell ref="P21:Q21"/>
    <mergeCell ref="P23:Q23"/>
    <mergeCell ref="P24:Q24"/>
    <mergeCell ref="N24:O24"/>
    <mergeCell ref="P18:Q18"/>
    <mergeCell ref="N22:O22"/>
  </mergeCells>
  <dataValidations count="11">
    <dataValidation allowBlank="1" prompt="リストから選んで下さい" errorTitle="エラー！" error="キャンセルを押してリストから選択して下さい" sqref="M15:M26"/>
    <dataValidation allowBlank="1" promptTitle="『↓』を押して" prompt="リストから選んで下さい！" errorTitle="エラー！" error="キャンセルを押してリストから選択して下さい&#10;" sqref="M8:P8"/>
    <dataValidation type="list" allowBlank="1" showInputMessage="1" showErrorMessage="1" promptTitle="『↓』を押して" prompt="リストから選んで下さい！" errorTitle="エラー！" error="キャンセルを押してリストから選択して下さい&#10;" sqref="M9:P9">
      <formula1>$Z$3:$Z$4</formula1>
    </dataValidation>
    <dataValidation allowBlank="1" promptTitle="「↓」を押して" prompt="リストから選択して下さい&#10;" errorTitle="エラー！" error="キャンセルを押して、リストから選択して下さい" sqref="P15:Q26"/>
    <dataValidation allowBlank="1" promptTitle="「↓」を押して" prompt="リストから選んで下さい！" errorTitle="エラー！" error="「キャンセル」を押して、↓ボタンをクリックして一覧から選択して下さい&#10;" imeMode="hiragana" sqref="F6 I6:J6 N6"/>
    <dataValidation type="list" allowBlank="1" showInputMessage="1" showErrorMessage="1" promptTitle="「↓」を押して！" prompt="リストから選択して下さい" errorTitle="エラー！" error="キャンセルを押してリストから選択して下さい&#10;" sqref="D15:D26">
      <formula1>$AC$3:$AC$10</formula1>
    </dataValidation>
    <dataValidation type="list" allowBlank="1" showInputMessage="1" showErrorMessage="1" promptTitle="「↓」を押して" prompt="リストから選択して下さい" errorTitle="エラー" error="「キャンセル」を押してリストから選択して下さい" sqref="E15:F26">
      <formula1>$U$3:$U$15</formula1>
    </dataValidation>
    <dataValidation type="list" allowBlank="1" showInputMessage="1" showErrorMessage="1" promptTitle="「↓」を押して" prompt="リストから選んで下さい！" errorTitle="エラー" error="「↓」を押してリストから選んで下さい！" sqref="K15:K26">
      <formula1>$Y$3:$Y$5</formula1>
    </dataValidation>
    <dataValidation type="list" allowBlank="1" showInputMessage="1" showErrorMessage="1" prompt="リストから選択して下さい" errorTitle="エラー！" error="キャンセルを押してリストから選択して下さい&#10;" sqref="L15:L26">
      <formula1>$X$3:$X$4</formula1>
    </dataValidation>
    <dataValidation type="list" allowBlank="1" showInputMessage="1" showErrorMessage="1" promptTitle="「↓」を押して" prompt="リストから選択して下さい&#10;" errorTitle="エラー！" error="キャンセルを押して、リストから選択して下さい" sqref="N15:O26">
      <formula1>$AB$3:$AB$4</formula1>
    </dataValidation>
    <dataValidation type="list" allowBlank="1" showInputMessage="1" showErrorMessage="1" promptTitle="「↓」を押して" prompt="リストから選んで下さい！" errorTitle="エラー！" error="「キャンセル」を押して、↓ボタンをクリックして一覧から選択して下さい&#10;" sqref="F5:H5">
      <formula1>$V$3:$V$13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74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2.375" style="0" customWidth="1"/>
    <col min="3" max="3" width="9.00390625" style="0" hidden="1" customWidth="1"/>
    <col min="4" max="4" width="10.625" style="0" customWidth="1"/>
    <col min="5" max="5" width="3.75390625" style="0" customWidth="1"/>
    <col min="6" max="6" width="5.00390625" style="0" customWidth="1"/>
    <col min="7" max="7" width="8.75390625" style="0" customWidth="1"/>
    <col min="8" max="8" width="4.875" style="0" customWidth="1"/>
    <col min="9" max="9" width="7.625" style="0" customWidth="1"/>
    <col min="10" max="10" width="5.75390625" style="0" customWidth="1"/>
    <col min="11" max="11" width="5.50390625" style="0" customWidth="1"/>
    <col min="12" max="12" width="5.625" style="0" customWidth="1"/>
    <col min="13" max="13" width="8.875" style="0" customWidth="1"/>
    <col min="14" max="14" width="4.375" style="0" customWidth="1"/>
    <col min="15" max="15" width="3.875" style="0" customWidth="1"/>
    <col min="16" max="16" width="4.375" style="0" customWidth="1"/>
    <col min="17" max="17" width="2.375" style="0" customWidth="1"/>
    <col min="18" max="25" width="9.00390625" style="0" hidden="1" customWidth="1"/>
    <col min="26" max="29" width="6.875" style="0" hidden="1" customWidth="1"/>
    <col min="30" max="31" width="9.00390625" style="0" hidden="1" customWidth="1"/>
  </cols>
  <sheetData>
    <row r="2" spans="4:17" ht="21" customHeight="1">
      <c r="D2" s="114" t="str">
        <f>'男子団体'!D2</f>
        <v>　第73回秋田県中学校総合体育大会　令和6年度秋田県中学校柔道大会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4:30" ht="21" customHeight="1">
      <c r="D3" s="161" t="s">
        <v>20</v>
      </c>
      <c r="E3" s="161"/>
      <c r="F3" s="161"/>
      <c r="G3" s="161"/>
      <c r="H3" s="161"/>
      <c r="I3" s="161"/>
      <c r="J3" s="161"/>
      <c r="K3" s="161"/>
      <c r="L3" s="162"/>
      <c r="M3" s="161"/>
      <c r="N3" s="161"/>
      <c r="O3" s="161"/>
      <c r="P3" s="161"/>
      <c r="Q3" s="161"/>
      <c r="S3" t="e">
        <f>VLOOKUP(F5,V3:W13,2,FALSE)</f>
        <v>#N/A</v>
      </c>
      <c r="U3">
        <v>1</v>
      </c>
      <c r="V3" t="s">
        <v>60</v>
      </c>
      <c r="W3" s="1">
        <v>1</v>
      </c>
      <c r="X3" t="s">
        <v>23</v>
      </c>
      <c r="Y3">
        <v>1</v>
      </c>
      <c r="Z3" t="s">
        <v>51</v>
      </c>
      <c r="AB3" t="s">
        <v>53</v>
      </c>
      <c r="AC3" t="s">
        <v>90</v>
      </c>
      <c r="AD3">
        <v>40</v>
      </c>
    </row>
    <row r="4" spans="4:30" ht="30" customHeight="1" thickBo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U4">
        <v>2</v>
      </c>
      <c r="V4" t="s">
        <v>98</v>
      </c>
      <c r="W4" s="1">
        <v>2</v>
      </c>
      <c r="X4" t="s">
        <v>24</v>
      </c>
      <c r="Y4">
        <v>2</v>
      </c>
      <c r="Z4" t="s">
        <v>52</v>
      </c>
      <c r="AC4" t="s">
        <v>76</v>
      </c>
      <c r="AD4">
        <v>44</v>
      </c>
    </row>
    <row r="5" spans="4:30" ht="27" customHeight="1" thickBot="1">
      <c r="D5" s="59" t="s">
        <v>59</v>
      </c>
      <c r="E5" s="71"/>
      <c r="F5" s="135"/>
      <c r="G5" s="136"/>
      <c r="H5" s="137"/>
      <c r="I5" s="132"/>
      <c r="J5" s="132"/>
      <c r="K5" s="133"/>
      <c r="L5" s="133"/>
      <c r="M5" s="133"/>
      <c r="N5" s="133"/>
      <c r="O5" s="133"/>
      <c r="P5" s="134"/>
      <c r="R5" s="6"/>
      <c r="U5">
        <v>3</v>
      </c>
      <c r="V5" t="s">
        <v>97</v>
      </c>
      <c r="W5" s="1">
        <v>3</v>
      </c>
      <c r="Y5">
        <v>3</v>
      </c>
      <c r="AC5" t="s">
        <v>77</v>
      </c>
      <c r="AD5">
        <v>48</v>
      </c>
    </row>
    <row r="6" spans="1:30" ht="15.75" customHeight="1">
      <c r="A6" s="153" t="s">
        <v>86</v>
      </c>
      <c r="D6" s="92" t="s">
        <v>44</v>
      </c>
      <c r="E6" s="93"/>
      <c r="F6" s="138"/>
      <c r="G6" s="139"/>
      <c r="H6" s="139"/>
      <c r="I6" s="43" t="str">
        <f>'女子団体'!I6</f>
        <v>りつ</v>
      </c>
      <c r="J6" s="106"/>
      <c r="K6" s="106"/>
      <c r="L6" s="106"/>
      <c r="M6" s="106"/>
      <c r="N6" s="106" t="str">
        <f>'女子団体'!N6</f>
        <v>ちゅうがっこう</v>
      </c>
      <c r="O6" s="106"/>
      <c r="P6" s="107"/>
      <c r="R6" s="6"/>
      <c r="U6">
        <v>4</v>
      </c>
      <c r="V6" t="s">
        <v>43</v>
      </c>
      <c r="W6" s="1">
        <v>4</v>
      </c>
      <c r="AC6" t="s">
        <v>78</v>
      </c>
      <c r="AD6">
        <v>52</v>
      </c>
    </row>
    <row r="7" spans="1:30" ht="27" customHeight="1">
      <c r="A7" s="154"/>
      <c r="D7" s="64" t="s">
        <v>0</v>
      </c>
      <c r="E7" s="65"/>
      <c r="F7" s="84"/>
      <c r="G7" s="85"/>
      <c r="H7" s="85"/>
      <c r="I7" s="14" t="s">
        <v>12</v>
      </c>
      <c r="J7" s="77"/>
      <c r="K7" s="82"/>
      <c r="L7" s="82"/>
      <c r="M7" s="82"/>
      <c r="N7" s="75" t="s">
        <v>28</v>
      </c>
      <c r="O7" s="75"/>
      <c r="P7" s="76"/>
      <c r="R7" s="6"/>
      <c r="U7">
        <v>5</v>
      </c>
      <c r="V7" t="s">
        <v>27</v>
      </c>
      <c r="W7" s="1">
        <v>5</v>
      </c>
      <c r="AC7" t="s">
        <v>79</v>
      </c>
      <c r="AD7">
        <v>57</v>
      </c>
    </row>
    <row r="8" spans="1:30" ht="27" customHeight="1">
      <c r="A8" s="154"/>
      <c r="D8" s="69" t="s">
        <v>46</v>
      </c>
      <c r="E8" s="70"/>
      <c r="F8" s="9" t="s">
        <v>48</v>
      </c>
      <c r="G8" s="99"/>
      <c r="H8" s="100"/>
      <c r="I8" s="100"/>
      <c r="J8" s="100"/>
      <c r="K8" s="100"/>
      <c r="L8" s="13" t="s">
        <v>47</v>
      </c>
      <c r="M8" s="101"/>
      <c r="N8" s="102"/>
      <c r="O8" s="102"/>
      <c r="P8" s="103"/>
      <c r="R8" s="6"/>
      <c r="U8">
        <v>6</v>
      </c>
      <c r="V8" t="s">
        <v>21</v>
      </c>
      <c r="W8" s="1">
        <v>6</v>
      </c>
      <c r="AC8" t="s">
        <v>80</v>
      </c>
      <c r="AD8">
        <v>63</v>
      </c>
    </row>
    <row r="9" spans="1:30" ht="26.25" customHeight="1">
      <c r="A9" s="154"/>
      <c r="B9" s="41" t="s">
        <v>85</v>
      </c>
      <c r="D9" s="71" t="s">
        <v>45</v>
      </c>
      <c r="E9" s="72"/>
      <c r="F9" s="9" t="s">
        <v>48</v>
      </c>
      <c r="G9" s="99"/>
      <c r="H9" s="100"/>
      <c r="I9" s="100"/>
      <c r="J9" s="100"/>
      <c r="K9" s="100"/>
      <c r="L9" s="13" t="s">
        <v>57</v>
      </c>
      <c r="M9" s="89"/>
      <c r="N9" s="90"/>
      <c r="O9" s="90"/>
      <c r="P9" s="91"/>
      <c r="R9" s="6"/>
      <c r="U9">
        <v>7</v>
      </c>
      <c r="V9" t="s">
        <v>84</v>
      </c>
      <c r="W9" s="1">
        <v>7</v>
      </c>
      <c r="AC9" t="s">
        <v>81</v>
      </c>
      <c r="AD9">
        <v>70</v>
      </c>
    </row>
    <row r="10" spans="1:30" ht="26.25" customHeight="1">
      <c r="A10" s="154"/>
      <c r="D10" s="71" t="s">
        <v>66</v>
      </c>
      <c r="E10" s="72"/>
      <c r="F10" s="9" t="s">
        <v>48</v>
      </c>
      <c r="G10" s="99"/>
      <c r="H10" s="100"/>
      <c r="I10" s="100"/>
      <c r="J10" s="100"/>
      <c r="K10" s="100"/>
      <c r="L10" s="89"/>
      <c r="M10" s="128"/>
      <c r="N10" s="128"/>
      <c r="O10" s="128"/>
      <c r="P10" s="129"/>
      <c r="R10" s="6"/>
      <c r="U10">
        <v>8</v>
      </c>
      <c r="V10" t="s">
        <v>22</v>
      </c>
      <c r="W10" s="1">
        <v>8</v>
      </c>
      <c r="AC10" s="1" t="s">
        <v>82</v>
      </c>
      <c r="AD10">
        <v>71</v>
      </c>
    </row>
    <row r="11" spans="1:23" ht="21" customHeight="1">
      <c r="A11" s="154"/>
      <c r="D11" s="19"/>
      <c r="E11" s="20"/>
      <c r="F11" s="20"/>
      <c r="G11" s="130" t="s">
        <v>67</v>
      </c>
      <c r="H11" s="131"/>
      <c r="I11" s="131"/>
      <c r="J11" s="131"/>
      <c r="K11" s="131"/>
      <c r="L11" s="131"/>
      <c r="M11" s="131"/>
      <c r="N11" s="131"/>
      <c r="O11" s="131"/>
      <c r="P11" s="131"/>
      <c r="R11" s="6"/>
      <c r="U11">
        <v>9</v>
      </c>
      <c r="W11" s="1">
        <v>9</v>
      </c>
    </row>
    <row r="12" spans="1:23" ht="13.5">
      <c r="A12" s="154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"/>
      <c r="Q12" s="3"/>
      <c r="S12" s="6"/>
      <c r="U12">
        <v>10</v>
      </c>
      <c r="W12" s="1">
        <v>10</v>
      </c>
    </row>
    <row r="13" spans="1:23" ht="27" customHeight="1">
      <c r="A13" s="154"/>
      <c r="C13" s="6"/>
      <c r="D13" s="73" t="s">
        <v>19</v>
      </c>
      <c r="E13" s="140" t="s">
        <v>74</v>
      </c>
      <c r="F13" s="141"/>
      <c r="G13" s="144" t="s">
        <v>54</v>
      </c>
      <c r="H13" s="148"/>
      <c r="I13" s="148"/>
      <c r="J13" s="148"/>
      <c r="K13" s="94" t="s">
        <v>15</v>
      </c>
      <c r="L13" s="94" t="s">
        <v>65</v>
      </c>
      <c r="M13" s="94" t="s">
        <v>58</v>
      </c>
      <c r="N13" s="108" t="s">
        <v>18</v>
      </c>
      <c r="O13" s="109"/>
      <c r="P13" s="108"/>
      <c r="Q13" s="109"/>
      <c r="S13" s="6"/>
      <c r="U13">
        <v>11</v>
      </c>
      <c r="W13" s="1"/>
    </row>
    <row r="14" spans="1:21" ht="17.25" customHeight="1">
      <c r="A14" s="155"/>
      <c r="C14" s="6"/>
      <c r="D14" s="74"/>
      <c r="E14" s="142"/>
      <c r="F14" s="143"/>
      <c r="G14" s="144" t="s">
        <v>49</v>
      </c>
      <c r="H14" s="145"/>
      <c r="I14" s="151" t="s">
        <v>50</v>
      </c>
      <c r="J14" s="152"/>
      <c r="K14" s="95"/>
      <c r="L14" s="95"/>
      <c r="M14" s="95"/>
      <c r="N14" s="110"/>
      <c r="O14" s="111"/>
      <c r="P14" s="110"/>
      <c r="Q14" s="111"/>
      <c r="S14" s="6"/>
      <c r="U14">
        <v>12</v>
      </c>
    </row>
    <row r="15" spans="1:21" ht="27" customHeight="1">
      <c r="A15" s="155"/>
      <c r="C15" s="6" t="e">
        <f>VALUE(CONCATENATE(2,S3,S15,E15))</f>
        <v>#N/A</v>
      </c>
      <c r="D15" s="21"/>
      <c r="E15" s="165"/>
      <c r="F15" s="166"/>
      <c r="G15" s="123"/>
      <c r="H15" s="52"/>
      <c r="I15" s="125"/>
      <c r="J15" s="54"/>
      <c r="K15" s="23"/>
      <c r="L15" s="22"/>
      <c r="M15" s="17"/>
      <c r="N15" s="163"/>
      <c r="O15" s="164"/>
      <c r="P15" s="49"/>
      <c r="Q15" s="50"/>
      <c r="S15" s="6" t="e">
        <f>VLOOKUP(D15,AC4:AD10,2,FALSE)</f>
        <v>#N/A</v>
      </c>
      <c r="T15" s="1"/>
      <c r="U15">
        <v>13</v>
      </c>
    </row>
    <row r="16" spans="1:21" ht="27" customHeight="1">
      <c r="A16" s="155"/>
      <c r="C16" s="6" t="e">
        <f>VALUE(CONCATENATE(2,S3,S16,E16))</f>
        <v>#N/A</v>
      </c>
      <c r="D16" s="21"/>
      <c r="E16" s="165"/>
      <c r="F16" s="166"/>
      <c r="G16" s="123"/>
      <c r="H16" s="52"/>
      <c r="I16" s="125"/>
      <c r="J16" s="54"/>
      <c r="K16" s="23"/>
      <c r="L16" s="22"/>
      <c r="M16" s="17"/>
      <c r="N16" s="163"/>
      <c r="O16" s="164"/>
      <c r="P16" s="49"/>
      <c r="Q16" s="50"/>
      <c r="S16" s="6" t="e">
        <f>VLOOKUP(D16,AC4:AD10,2,FALSE)</f>
        <v>#N/A</v>
      </c>
      <c r="U16">
        <v>14</v>
      </c>
    </row>
    <row r="17" spans="3:19" ht="27" customHeight="1">
      <c r="C17" s="6" t="e">
        <f>VALUE(CONCATENATE(2,S3,S17,E17))</f>
        <v>#N/A</v>
      </c>
      <c r="D17" s="21"/>
      <c r="E17" s="165"/>
      <c r="F17" s="166"/>
      <c r="G17" s="123"/>
      <c r="H17" s="52"/>
      <c r="I17" s="125"/>
      <c r="J17" s="54"/>
      <c r="K17" s="23"/>
      <c r="L17" s="22"/>
      <c r="M17" s="17"/>
      <c r="N17" s="163"/>
      <c r="O17" s="164"/>
      <c r="P17" s="49"/>
      <c r="Q17" s="50"/>
      <c r="S17" s="6" t="e">
        <f>VLOOKUP(D17,AC4:AD10,2,FALSE)</f>
        <v>#N/A</v>
      </c>
    </row>
    <row r="18" spans="3:19" ht="27" customHeight="1">
      <c r="C18" s="6" t="e">
        <f>VALUE(CONCATENATE(2,S3,S18,E18))</f>
        <v>#N/A</v>
      </c>
      <c r="D18" s="21"/>
      <c r="E18" s="165"/>
      <c r="F18" s="166"/>
      <c r="G18" s="123"/>
      <c r="H18" s="52"/>
      <c r="I18" s="125"/>
      <c r="J18" s="54"/>
      <c r="K18" s="23"/>
      <c r="L18" s="22"/>
      <c r="M18" s="17"/>
      <c r="N18" s="163"/>
      <c r="O18" s="164"/>
      <c r="P18" s="49"/>
      <c r="Q18" s="50"/>
      <c r="S18" s="6" t="e">
        <f>VLOOKUP(D18,AC4:AD10,2,FALSE)</f>
        <v>#N/A</v>
      </c>
    </row>
    <row r="19" spans="3:19" ht="27" customHeight="1">
      <c r="C19" s="6" t="e">
        <f>VALUE(CONCATENATE(2,S3,S19,E19))</f>
        <v>#N/A</v>
      </c>
      <c r="D19" s="21"/>
      <c r="E19" s="165"/>
      <c r="F19" s="166"/>
      <c r="G19" s="123"/>
      <c r="H19" s="52"/>
      <c r="I19" s="125"/>
      <c r="J19" s="54"/>
      <c r="K19" s="23"/>
      <c r="L19" s="22"/>
      <c r="M19" s="17"/>
      <c r="N19" s="163"/>
      <c r="O19" s="164"/>
      <c r="P19" s="49"/>
      <c r="Q19" s="50"/>
      <c r="S19" s="6" t="e">
        <f>VLOOKUP(D19,AC4:AD10,2,FALSE)</f>
        <v>#N/A</v>
      </c>
    </row>
    <row r="20" spans="3:19" ht="27" customHeight="1">
      <c r="C20" s="6" t="e">
        <f>VALUE(CONCATENATE(2,S3,S20,E20))</f>
        <v>#N/A</v>
      </c>
      <c r="D20" s="21"/>
      <c r="E20" s="165"/>
      <c r="F20" s="166"/>
      <c r="G20" s="123"/>
      <c r="H20" s="52"/>
      <c r="I20" s="125"/>
      <c r="J20" s="54"/>
      <c r="K20" s="23"/>
      <c r="L20" s="22"/>
      <c r="M20" s="17"/>
      <c r="N20" s="163"/>
      <c r="O20" s="164"/>
      <c r="P20" s="49"/>
      <c r="Q20" s="50"/>
      <c r="S20" s="6" t="e">
        <f>VLOOKUP(D20,AC4:AD10,2,FALSE)</f>
        <v>#N/A</v>
      </c>
    </row>
    <row r="21" spans="3:19" ht="27" customHeight="1">
      <c r="C21" s="6" t="e">
        <f>VALUE(CONCATENATE(2,S3,S21,E21))</f>
        <v>#N/A</v>
      </c>
      <c r="D21" s="21"/>
      <c r="E21" s="165"/>
      <c r="F21" s="166"/>
      <c r="G21" s="123"/>
      <c r="H21" s="52"/>
      <c r="I21" s="125"/>
      <c r="J21" s="54"/>
      <c r="K21" s="23"/>
      <c r="L21" s="22"/>
      <c r="M21" s="17"/>
      <c r="N21" s="163"/>
      <c r="O21" s="164"/>
      <c r="P21" s="49"/>
      <c r="Q21" s="50"/>
      <c r="S21" s="6" t="e">
        <f>VLOOKUP(D21,AC4:AD10,2,FALSE)</f>
        <v>#N/A</v>
      </c>
    </row>
    <row r="22" spans="3:19" ht="27" customHeight="1">
      <c r="C22" s="6" t="e">
        <f>VALUE(CONCATENATE(2,S3,S22,E22))</f>
        <v>#N/A</v>
      </c>
      <c r="D22" s="21"/>
      <c r="E22" s="165"/>
      <c r="F22" s="166"/>
      <c r="G22" s="123"/>
      <c r="H22" s="52"/>
      <c r="I22" s="125"/>
      <c r="J22" s="54"/>
      <c r="K22" s="23"/>
      <c r="L22" s="22"/>
      <c r="M22" s="17"/>
      <c r="N22" s="163"/>
      <c r="O22" s="164"/>
      <c r="P22" s="49"/>
      <c r="Q22" s="50"/>
      <c r="S22" s="6" t="e">
        <f>VLOOKUP(D22,AC4:AD10,2,FALSE)</f>
        <v>#N/A</v>
      </c>
    </row>
    <row r="23" spans="3:20" ht="27" customHeight="1">
      <c r="C23" s="6" t="e">
        <f>VALUE(CONCATENATE(2,S3,S23,E23))</f>
        <v>#N/A</v>
      </c>
      <c r="D23" s="21"/>
      <c r="E23" s="165"/>
      <c r="F23" s="166"/>
      <c r="G23" s="123"/>
      <c r="H23" s="52"/>
      <c r="I23" s="125"/>
      <c r="J23" s="54"/>
      <c r="K23" s="23"/>
      <c r="L23" s="22"/>
      <c r="M23" s="17"/>
      <c r="N23" s="163"/>
      <c r="O23" s="164"/>
      <c r="P23" s="49"/>
      <c r="Q23" s="50"/>
      <c r="S23" s="6" t="e">
        <f>VLOOKUP(D23,AC4:AD10,2,FALSE)</f>
        <v>#N/A</v>
      </c>
      <c r="T23" s="1"/>
    </row>
    <row r="24" spans="3:19" ht="27" customHeight="1">
      <c r="C24" s="6" t="e">
        <f>VALUE(CONCATENATE(2,S3,S24,E24))</f>
        <v>#N/A</v>
      </c>
      <c r="D24" s="21"/>
      <c r="E24" s="165"/>
      <c r="F24" s="166"/>
      <c r="G24" s="123"/>
      <c r="H24" s="52"/>
      <c r="I24" s="125"/>
      <c r="J24" s="54"/>
      <c r="K24" s="23"/>
      <c r="L24" s="22"/>
      <c r="M24" s="17"/>
      <c r="N24" s="163"/>
      <c r="O24" s="164"/>
      <c r="P24" s="49"/>
      <c r="Q24" s="50"/>
      <c r="S24" s="6" t="e">
        <f>VLOOKUP(D24,AC4:AD10,2,FALSE)</f>
        <v>#N/A</v>
      </c>
    </row>
    <row r="25" spans="3:19" ht="27" customHeight="1">
      <c r="C25" s="6" t="e">
        <f>VALUE(CONCATENATE(2,S3,S25,E25))</f>
        <v>#N/A</v>
      </c>
      <c r="D25" s="21"/>
      <c r="E25" s="165"/>
      <c r="F25" s="166"/>
      <c r="G25" s="123"/>
      <c r="H25" s="52"/>
      <c r="I25" s="125"/>
      <c r="J25" s="54"/>
      <c r="K25" s="23"/>
      <c r="L25" s="22"/>
      <c r="M25" s="17"/>
      <c r="N25" s="163"/>
      <c r="O25" s="164"/>
      <c r="P25" s="49"/>
      <c r="Q25" s="50"/>
      <c r="S25" s="6" t="e">
        <f>VLOOKUP(D25,AC4:AD10,2,FALSE)</f>
        <v>#N/A</v>
      </c>
    </row>
    <row r="26" spans="3:19" ht="27" customHeight="1">
      <c r="C26" s="6" t="e">
        <f>VALUE(CONCATENATE(2,S3,S26,E26))</f>
        <v>#N/A</v>
      </c>
      <c r="D26" s="21"/>
      <c r="E26" s="165"/>
      <c r="F26" s="166"/>
      <c r="G26" s="123"/>
      <c r="H26" s="52"/>
      <c r="I26" s="125"/>
      <c r="J26" s="54"/>
      <c r="K26" s="23"/>
      <c r="L26" s="22"/>
      <c r="M26" s="17"/>
      <c r="N26" s="163"/>
      <c r="O26" s="164"/>
      <c r="P26" s="49"/>
      <c r="Q26" s="50"/>
      <c r="S26" s="6" t="e">
        <f>VLOOKUP(D26,AC4:AD10,2,FALSE)</f>
        <v>#N/A</v>
      </c>
    </row>
    <row r="27" spans="4:17" ht="13.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4:17" ht="13.5">
      <c r="D28" s="24"/>
      <c r="E28" s="25"/>
      <c r="F28" s="25"/>
      <c r="G28" s="25"/>
      <c r="H28" s="25"/>
      <c r="I28" s="26"/>
      <c r="J28" s="26"/>
      <c r="K28" s="26"/>
      <c r="L28" s="55" t="str">
        <f>'男子団体'!K22</f>
        <v>令和6年</v>
      </c>
      <c r="M28" s="55"/>
      <c r="N28" s="28">
        <f>'女子団体'!M19</f>
        <v>0</v>
      </c>
      <c r="O28" s="27" t="s">
        <v>31</v>
      </c>
      <c r="P28" s="28">
        <f>'女子団体'!O19</f>
        <v>0</v>
      </c>
      <c r="Q28" s="29" t="s">
        <v>32</v>
      </c>
    </row>
    <row r="29" spans="4:17" ht="18.75">
      <c r="D29" s="46" t="str">
        <f>'男子団体'!D23</f>
        <v>秋田県中学校体育連盟　会　長  三浦　純也　様</v>
      </c>
      <c r="E29" s="47"/>
      <c r="F29" s="47"/>
      <c r="G29" s="47"/>
      <c r="H29" s="47"/>
      <c r="I29" s="47"/>
      <c r="J29" s="47"/>
      <c r="K29" s="30"/>
      <c r="L29" s="30"/>
      <c r="M29" s="30"/>
      <c r="N29" s="30"/>
      <c r="O29" s="30"/>
      <c r="P29" s="30"/>
      <c r="Q29" s="31"/>
    </row>
    <row r="30" spans="4:17" ht="27" customHeight="1">
      <c r="D30" s="79" t="s">
        <v>56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50"/>
    </row>
    <row r="31" spans="4:17" ht="13.5">
      <c r="D31" s="32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</row>
    <row r="32" spans="4:17" ht="21.75" customHeight="1">
      <c r="D32" s="112">
        <f>'女子団体'!D23</f>
        <v>0</v>
      </c>
      <c r="E32" s="113"/>
      <c r="F32" s="37" t="s">
        <v>12</v>
      </c>
      <c r="G32" s="113">
        <f>'女子団体'!G23</f>
        <v>0</v>
      </c>
      <c r="H32" s="113"/>
      <c r="I32" s="37" t="s">
        <v>13</v>
      </c>
      <c r="J32" s="37"/>
      <c r="K32" s="159" t="s">
        <v>88</v>
      </c>
      <c r="L32" s="160"/>
      <c r="M32" s="77">
        <f>'女子団体'!L23</f>
        <v>0</v>
      </c>
      <c r="N32" s="77"/>
      <c r="O32" s="77"/>
      <c r="P32" s="156" t="s">
        <v>55</v>
      </c>
      <c r="Q32" s="158"/>
    </row>
    <row r="33" spans="4:17" ht="5.25" customHeight="1">
      <c r="D33" s="3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35"/>
    </row>
    <row r="34" spans="4:17" ht="13.5"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4:17" ht="40.5" customHeight="1"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53" ht="13.5">
      <c r="H53" s="1"/>
    </row>
    <row r="54" ht="13.5">
      <c r="H54" s="1"/>
    </row>
    <row r="55" ht="13.5">
      <c r="H55" s="1"/>
    </row>
    <row r="56" ht="13.5">
      <c r="H56" s="1"/>
    </row>
    <row r="68" ht="13.5">
      <c r="Z68" s="1"/>
    </row>
    <row r="69" ht="13.5">
      <c r="Z69" s="1"/>
    </row>
    <row r="70" spans="26:32" ht="13.5">
      <c r="Z70" s="1"/>
      <c r="AF70" s="1"/>
    </row>
    <row r="71" spans="26:32" ht="13.5">
      <c r="Z71" s="1"/>
      <c r="AF71" s="1"/>
    </row>
    <row r="72" ht="13.5">
      <c r="Z72" s="1"/>
    </row>
    <row r="73" ht="13.5">
      <c r="Z73" s="1"/>
    </row>
    <row r="74" ht="13.5">
      <c r="Z74" s="1"/>
    </row>
  </sheetData>
  <sheetProtection/>
  <mergeCells count="103">
    <mergeCell ref="N6:P6"/>
    <mergeCell ref="E26:F26"/>
    <mergeCell ref="G26:H26"/>
    <mergeCell ref="P25:Q25"/>
    <mergeCell ref="I26:J26"/>
    <mergeCell ref="E24:F24"/>
    <mergeCell ref="G24:H24"/>
    <mergeCell ref="I24:J24"/>
    <mergeCell ref="N26:O26"/>
    <mergeCell ref="N24:O24"/>
    <mergeCell ref="I23:J23"/>
    <mergeCell ref="N21:O21"/>
    <mergeCell ref="N22:O22"/>
    <mergeCell ref="N23:O23"/>
    <mergeCell ref="G22:H22"/>
    <mergeCell ref="P26:Q26"/>
    <mergeCell ref="N25:O25"/>
    <mergeCell ref="P23:Q23"/>
    <mergeCell ref="P24:Q24"/>
    <mergeCell ref="P21:Q21"/>
    <mergeCell ref="E25:F25"/>
    <mergeCell ref="G25:H25"/>
    <mergeCell ref="I25:J25"/>
    <mergeCell ref="I15:J15"/>
    <mergeCell ref="G16:H16"/>
    <mergeCell ref="E19:F19"/>
    <mergeCell ref="E23:F23"/>
    <mergeCell ref="E21:F21"/>
    <mergeCell ref="E22:F22"/>
    <mergeCell ref="G23:H23"/>
    <mergeCell ref="A6:A16"/>
    <mergeCell ref="G18:H18"/>
    <mergeCell ref="I18:J18"/>
    <mergeCell ref="G19:H19"/>
    <mergeCell ref="I19:J19"/>
    <mergeCell ref="G15:H15"/>
    <mergeCell ref="G11:P11"/>
    <mergeCell ref="M8:P8"/>
    <mergeCell ref="F7:H7"/>
    <mergeCell ref="N19:O19"/>
    <mergeCell ref="N7:P7"/>
    <mergeCell ref="J7:M7"/>
    <mergeCell ref="M13:M14"/>
    <mergeCell ref="P20:Q20"/>
    <mergeCell ref="N20:O20"/>
    <mergeCell ref="N18:O18"/>
    <mergeCell ref="N16:O16"/>
    <mergeCell ref="L13:L14"/>
    <mergeCell ref="P13:Q14"/>
    <mergeCell ref="G13:J13"/>
    <mergeCell ref="E20:F20"/>
    <mergeCell ref="G20:H20"/>
    <mergeCell ref="I20:J20"/>
    <mergeCell ref="I14:J14"/>
    <mergeCell ref="E17:F17"/>
    <mergeCell ref="G17:H17"/>
    <mergeCell ref="E16:F16"/>
    <mergeCell ref="E18:F18"/>
    <mergeCell ref="E15:F15"/>
    <mergeCell ref="G21:H21"/>
    <mergeCell ref="P22:Q22"/>
    <mergeCell ref="P18:Q18"/>
    <mergeCell ref="N17:O17"/>
    <mergeCell ref="P16:Q16"/>
    <mergeCell ref="P17:Q17"/>
    <mergeCell ref="I21:J21"/>
    <mergeCell ref="I22:J22"/>
    <mergeCell ref="D2:Q2"/>
    <mergeCell ref="D3:Q3"/>
    <mergeCell ref="P15:Q15"/>
    <mergeCell ref="D8:E8"/>
    <mergeCell ref="D9:E9"/>
    <mergeCell ref="K13:K14"/>
    <mergeCell ref="E13:F14"/>
    <mergeCell ref="D13:D14"/>
    <mergeCell ref="N13:O14"/>
    <mergeCell ref="N15:O15"/>
    <mergeCell ref="F5:H5"/>
    <mergeCell ref="D10:E10"/>
    <mergeCell ref="G10:K10"/>
    <mergeCell ref="L10:P10"/>
    <mergeCell ref="D5:E5"/>
    <mergeCell ref="I5:P5"/>
    <mergeCell ref="D7:E7"/>
    <mergeCell ref="D6:E6"/>
    <mergeCell ref="F6:H6"/>
    <mergeCell ref="J6:M6"/>
    <mergeCell ref="D35:Q35"/>
    <mergeCell ref="L28:M28"/>
    <mergeCell ref="D30:Q30"/>
    <mergeCell ref="D32:E32"/>
    <mergeCell ref="G32:H32"/>
    <mergeCell ref="D29:J29"/>
    <mergeCell ref="P32:Q32"/>
    <mergeCell ref="M32:O32"/>
    <mergeCell ref="K32:L32"/>
    <mergeCell ref="G9:K9"/>
    <mergeCell ref="M9:P9"/>
    <mergeCell ref="G8:K8"/>
    <mergeCell ref="P19:Q19"/>
    <mergeCell ref="I16:J16"/>
    <mergeCell ref="G14:H14"/>
    <mergeCell ref="I17:J17"/>
  </mergeCells>
  <dataValidations count="11">
    <dataValidation allowBlank="1" prompt="リストから選んで下さい" errorTitle="エラー！" error="キャンセルを押してリストから選択して下さい" sqref="M15:M26"/>
    <dataValidation allowBlank="1" promptTitle="『↓』を押して" prompt="リストから選んで下さい！" errorTitle="エラー！" error="キャンセルを押してリストから選択して下さい&#10;" sqref="M8:P8"/>
    <dataValidation type="list" allowBlank="1" showInputMessage="1" showErrorMessage="1" promptTitle="『↓』を押して" prompt="リストから選んで下さい！" errorTitle="エラー！" error="キャンセルを押してリストから選択して下さい&#10;" sqref="M9:P9">
      <formula1>$Z$3:$Z$4</formula1>
    </dataValidation>
    <dataValidation allowBlank="1" promptTitle="「↓」を押して" prompt="リストから選択して下さい&#10;" errorTitle="エラー！" error="キャンセルを押して、リストから選択して下さい" sqref="P15:Q26"/>
    <dataValidation allowBlank="1" promptTitle="「↓」を押して" prompt="リストから選んで下さい！" errorTitle="エラー！" error="「キャンセル」を押して、↓ボタンをクリックして一覧から選択して下さい&#10;" imeMode="hiragana" sqref="F6 I6:J6 N6"/>
    <dataValidation type="list" allowBlank="1" showInputMessage="1" showErrorMessage="1" promptTitle="「↓」を押して" prompt="リストから選んで下さい！" errorTitle="エラー" error="「↓」を押してリストから選んで下さい！" sqref="K15:K26">
      <formula1>$Y$3:$Y$5</formula1>
    </dataValidation>
    <dataValidation type="list" allowBlank="1" showInputMessage="1" showErrorMessage="1" prompt="リストから選択して下さい" errorTitle="エラー！" error="キャンセルを押してリストから選択して下さい&#10;" sqref="L15:L26">
      <formula1>$X$3:$X$4</formula1>
    </dataValidation>
    <dataValidation type="list" allowBlank="1" showInputMessage="1" showErrorMessage="1" promptTitle="「↓」を押して" prompt="リストから選択して下さい&#10;" errorTitle="エラー！" error="キャンセルを押して、リストから選択して下さい" sqref="N15:O26">
      <formula1>$AB$3:$AB$4</formula1>
    </dataValidation>
    <dataValidation type="list" allowBlank="1" showInputMessage="1" showErrorMessage="1" promptTitle="「↓」を押して" prompt="リストから選択して下さい" errorTitle="エラー" error="「キャンセル」を押してリストから選択して下さい" sqref="E15:F26">
      <formula1>$U$3:$U$16</formula1>
    </dataValidation>
    <dataValidation type="list" allowBlank="1" showInputMessage="1" showErrorMessage="1" promptTitle="「↓」を押して！" prompt="リストから選択して下さい" errorTitle="エラー！" error="キャンセルを押してリストから選択して下さい&#10;" sqref="D15:D26">
      <formula1>$AC$3:$AC$10</formula1>
    </dataValidation>
    <dataValidation type="list" allowBlank="1" showInputMessage="1" showErrorMessage="1" promptTitle="「↓」を押して" prompt="リストから選んで下さい！" errorTitle="エラー！" error="「キャンセル」を押して、↓ボタンをクリックして一覧から選択して下さい&#10;" sqref="F5:H5">
      <formula1>$V$3:$V$13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K8" sqref="K8"/>
    </sheetView>
  </sheetViews>
  <sheetFormatPr defaultColWidth="9.00390625" defaultRowHeight="13.5"/>
  <sheetData>
    <row r="1" spans="1:3" ht="13.5">
      <c r="A1">
        <v>1</v>
      </c>
      <c r="B1" t="s">
        <v>33</v>
      </c>
      <c r="C1" s="1" t="s">
        <v>25</v>
      </c>
    </row>
    <row r="2" spans="1:3" ht="13.5">
      <c r="A2">
        <v>2</v>
      </c>
      <c r="B2" t="s">
        <v>60</v>
      </c>
      <c r="C2" s="1" t="s">
        <v>26</v>
      </c>
    </row>
    <row r="3" spans="1:3" ht="13.5">
      <c r="A3">
        <v>3</v>
      </c>
      <c r="B3" t="s">
        <v>62</v>
      </c>
      <c r="C3" s="1" t="s">
        <v>34</v>
      </c>
    </row>
    <row r="4" spans="1:3" ht="13.5">
      <c r="A4">
        <v>4</v>
      </c>
      <c r="B4" t="s">
        <v>63</v>
      </c>
      <c r="C4" s="1" t="s">
        <v>35</v>
      </c>
    </row>
    <row r="5" spans="1:3" ht="13.5">
      <c r="A5">
        <v>5</v>
      </c>
      <c r="B5" t="s">
        <v>64</v>
      </c>
      <c r="C5" s="1" t="s">
        <v>36</v>
      </c>
    </row>
    <row r="6" spans="1:3" ht="13.5">
      <c r="A6">
        <v>6</v>
      </c>
      <c r="B6" t="s">
        <v>96</v>
      </c>
      <c r="C6" s="1" t="s">
        <v>37</v>
      </c>
    </row>
    <row r="7" spans="1:3" ht="13.5">
      <c r="A7">
        <v>7</v>
      </c>
      <c r="B7" t="s">
        <v>43</v>
      </c>
      <c r="C7" s="1" t="s">
        <v>38</v>
      </c>
    </row>
    <row r="8" spans="1:3" ht="13.5">
      <c r="A8">
        <v>8</v>
      </c>
      <c r="B8" t="s">
        <v>27</v>
      </c>
      <c r="C8" s="1" t="s">
        <v>39</v>
      </c>
    </row>
    <row r="9" spans="1:3" ht="13.5">
      <c r="A9">
        <v>9</v>
      </c>
      <c r="B9" t="s">
        <v>21</v>
      </c>
      <c r="C9" s="1" t="s">
        <v>40</v>
      </c>
    </row>
    <row r="10" spans="1:3" ht="13.5">
      <c r="A10">
        <v>10</v>
      </c>
      <c r="B10" t="s">
        <v>84</v>
      </c>
      <c r="C10" s="1" t="s">
        <v>41</v>
      </c>
    </row>
    <row r="11" spans="1:3" ht="13.5">
      <c r="A11">
        <v>11</v>
      </c>
      <c r="B11" t="s">
        <v>22</v>
      </c>
      <c r="C11" s="1" t="s">
        <v>42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T.SAITO</dc:creator>
  <cp:keywords/>
  <dc:description/>
  <cp:lastModifiedBy>user</cp:lastModifiedBy>
  <cp:lastPrinted>2021-06-22T04:19:54Z</cp:lastPrinted>
  <dcterms:created xsi:type="dcterms:W3CDTF">2004-08-30T01:38:07Z</dcterms:created>
  <dcterms:modified xsi:type="dcterms:W3CDTF">2024-06-04T02:58:58Z</dcterms:modified>
  <cp:category/>
  <cp:version/>
  <cp:contentType/>
  <cp:contentStatus/>
</cp:coreProperties>
</file>